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Algebra 2\"/>
    </mc:Choice>
  </mc:AlternateContent>
  <xr:revisionPtr revIDLastSave="0" documentId="13_ncr:1_{3F08F786-D84F-4D6F-8628-422ED6A9616F}" xr6:coauthVersionLast="45" xr6:coauthVersionMax="45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Evidencija!$A$1:$P$31</definedName>
    <definedName name="_xlnm.Print_Area" localSheetId="4">Zakljucne!$A$1:$G$31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Spisak!$A$3:$Z$12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2" i="111" l="1"/>
  <c r="Y12" i="111"/>
  <c r="X12" i="111"/>
  <c r="W12" i="111"/>
  <c r="V12" i="111"/>
  <c r="U12" i="111"/>
  <c r="T12" i="111"/>
  <c r="S12" i="111"/>
  <c r="Z11" i="111"/>
  <c r="Y11" i="111"/>
  <c r="X11" i="111"/>
  <c r="W11" i="111"/>
  <c r="V11" i="111"/>
  <c r="U11" i="111"/>
  <c r="T11" i="111"/>
  <c r="S11" i="111"/>
  <c r="Z10" i="111"/>
  <c r="Y10" i="111"/>
  <c r="X10" i="111"/>
  <c r="W10" i="111"/>
  <c r="V10" i="111"/>
  <c r="U10" i="111"/>
  <c r="T10" i="111"/>
  <c r="S10" i="111"/>
  <c r="Z9" i="111"/>
  <c r="X9" i="111"/>
  <c r="V9" i="111"/>
  <c r="U9" i="111"/>
  <c r="T9" i="111"/>
  <c r="S9" i="111"/>
  <c r="W9" i="111" s="1"/>
  <c r="Y9" i="111" s="1"/>
  <c r="Z8" i="111"/>
  <c r="Y8" i="111"/>
  <c r="X8" i="111"/>
  <c r="W8" i="111"/>
  <c r="V8" i="111"/>
  <c r="U8" i="111"/>
  <c r="T8" i="111"/>
  <c r="S8" i="111"/>
  <c r="Z7" i="111"/>
  <c r="X7" i="111"/>
  <c r="V7" i="111"/>
  <c r="U7" i="111"/>
  <c r="T7" i="111"/>
  <c r="S7" i="111"/>
  <c r="Z6" i="111"/>
  <c r="X6" i="111"/>
  <c r="V6" i="111"/>
  <c r="U6" i="111"/>
  <c r="T6" i="111"/>
  <c r="S6" i="111"/>
  <c r="Z5" i="111"/>
  <c r="X5" i="111"/>
  <c r="W5" i="111"/>
  <c r="Y5" i="111" s="1"/>
  <c r="V5" i="111"/>
  <c r="U5" i="111"/>
  <c r="T5" i="111"/>
  <c r="S5" i="111"/>
  <c r="Z4" i="111"/>
  <c r="X4" i="111"/>
  <c r="V4" i="111"/>
  <c r="U4" i="111"/>
  <c r="T4" i="111"/>
  <c r="S4" i="111"/>
  <c r="Z3" i="111"/>
  <c r="X3" i="111"/>
  <c r="V3" i="111"/>
  <c r="U3" i="111"/>
  <c r="T3" i="111"/>
  <c r="S3" i="111"/>
  <c r="W6" i="111" l="1"/>
  <c r="Y6" i="111" s="1"/>
  <c r="W4" i="111"/>
  <c r="Y4" i="111" s="1"/>
  <c r="W3" i="111"/>
  <c r="Y3" i="111" s="1"/>
  <c r="W7" i="111"/>
  <c r="Y7" i="111" s="1"/>
  <c r="S20" i="146"/>
  <c r="B15" i="146"/>
  <c r="A10" i="146"/>
  <c r="A5" i="146"/>
  <c r="A4" i="146"/>
  <c r="A2" i="146"/>
  <c r="G8" i="145"/>
  <c r="G31" i="145"/>
  <c r="D4" i="145"/>
  <c r="A4" i="145"/>
  <c r="D3" i="145"/>
  <c r="A2" i="145"/>
  <c r="A1" i="145"/>
  <c r="P31" i="144"/>
  <c r="P8" i="144"/>
  <c r="N3" i="144"/>
  <c r="J3" i="144"/>
  <c r="E3" i="144"/>
  <c r="A3" i="144"/>
  <c r="A2" i="144"/>
  <c r="A1" i="144"/>
  <c r="P12" i="144" l="1"/>
  <c r="G12" i="145"/>
  <c r="G18" i="145"/>
  <c r="P18" i="144"/>
  <c r="G9" i="145"/>
  <c r="P9" i="144"/>
  <c r="G17" i="145"/>
  <c r="P17" i="144"/>
  <c r="P21" i="144"/>
  <c r="G21" i="145"/>
  <c r="P23" i="144"/>
  <c r="G23" i="145"/>
  <c r="P11" i="144"/>
  <c r="G11" i="145"/>
  <c r="G13" i="145"/>
  <c r="P13" i="144"/>
  <c r="G15" i="145"/>
  <c r="P15" i="144"/>
  <c r="G19" i="145"/>
  <c r="P19" i="144"/>
  <c r="G14" i="145"/>
  <c r="P14" i="144"/>
  <c r="P10" i="144"/>
  <c r="G10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G20" i="145" l="1"/>
  <c r="P20" i="144"/>
  <c r="G24" i="145"/>
  <c r="P24" i="144"/>
  <c r="P16" i="144"/>
  <c r="G16" i="145"/>
  <c r="P22" i="144"/>
  <c r="G22" i="145"/>
  <c r="D18" i="145"/>
  <c r="D22" i="145"/>
  <c r="D9" i="145"/>
  <c r="D11" i="145"/>
  <c r="D13" i="145"/>
  <c r="D15" i="145"/>
  <c r="D17" i="145"/>
  <c r="D19" i="145"/>
  <c r="D21" i="145"/>
  <c r="D8" i="145"/>
  <c r="D10" i="145"/>
  <c r="D12" i="145"/>
  <c r="D14" i="145"/>
  <c r="D16" i="145"/>
  <c r="D20" i="145"/>
  <c r="D24" i="145"/>
  <c r="E1" i="113"/>
  <c r="E15" i="113"/>
  <c r="J15" i="146" l="1"/>
  <c r="F18" i="145"/>
  <c r="D23" i="145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D10" i="113"/>
  <c r="C15" i="113"/>
  <c r="E10" i="113"/>
  <c r="E5" i="113"/>
  <c r="B5" i="113"/>
  <c r="D5" i="113"/>
  <c r="C10" i="113"/>
  <c r="B15" i="113"/>
  <c r="D15" i="113"/>
  <c r="B10" i="113"/>
  <c r="C5" i="113"/>
  <c r="H15" i="146" l="1"/>
  <c r="F15" i="146"/>
  <c r="N15" i="146"/>
  <c r="R15" i="146" s="1"/>
  <c r="L15" i="146"/>
  <c r="D15" i="146"/>
  <c r="O18" i="144"/>
  <c r="D16" i="113"/>
  <c r="E16" i="113"/>
  <c r="C16" i="113"/>
  <c r="C6" i="113"/>
  <c r="D6" i="113"/>
  <c r="E6" i="113"/>
  <c r="E11" i="113"/>
  <c r="D11" i="113"/>
  <c r="C11" i="113"/>
  <c r="C15" i="146" l="1"/>
  <c r="E15" i="146" s="1"/>
  <c r="P15" i="146"/>
  <c r="Q15" i="146" l="1"/>
  <c r="M15" i="146"/>
  <c r="G15" i="146"/>
  <c r="K15" i="146"/>
  <c r="I15" i="146"/>
  <c r="O15" i="146" l="1"/>
  <c r="S15" i="146" s="1"/>
</calcChain>
</file>

<file path=xl/sharedStrings.xml><?xml version="1.0" encoding="utf-8"?>
<sst xmlns="http://schemas.openxmlformats.org/spreadsheetml/2006/main" count="165" uniqueCount="124">
  <si>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</si>
  <si>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</si>
  <si>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</si>
  <si>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</si>
  <si>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</si>
  <si>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</si>
  <si>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</si>
  <si>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</si>
  <si>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</si>
  <si>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</si>
  <si>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</si>
  <si>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</si>
  <si>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</si>
  <si>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</si>
  <si>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</si>
  <si>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</si>
  <si>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</si>
  <si>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</si>
  <si>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</si>
  <si>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</si>
  <si>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</si>
  <si>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</si>
  <si>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</si>
  <si>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</si>
  <si>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</si>
  <si>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</si>
  <si>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</si>
  <si>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</si>
  <si>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</si>
  <si>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</si>
  <si>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</si>
  <si>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</si>
  <si>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</si>
  <si>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</si>
  <si>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</si>
  <si>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</si>
  <si>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</si>
  <si>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</si>
  <si>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</si>
  <si>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</si>
  <si>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</si>
  <si>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</si>
  <si>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</si>
  <si>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</si>
  <si>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</si>
  <si>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</si>
  <si>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</si>
  <si>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</si>
  <si>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</si>
  <si>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</si>
  <si>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</si>
  <si>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</si>
  <si>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</si>
  <si>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</si>
  <si>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</si>
  <si>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</si>
  <si>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</si>
  <si>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</si>
  <si>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</si>
  <si>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</si>
  <si>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</si>
  <si>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</si>
  <si>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</si>
  <si>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</si>
  <si>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</si>
  <si>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</si>
  <si>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</si>
  <si>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</si>
  <si>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</si>
  <si>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</si>
  <si>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</si>
  <si>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</si>
  <si>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</si>
  <si>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</si>
  <si>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</si>
  <si>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</si>
  <si>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</si>
  <si>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</si>
  <si>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</si>
  <si>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</si>
  <si>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</si>
  <si>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</si>
  <si>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</si>
  <si>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</si>
  <si>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</si>
  <si>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</si>
  <si>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</si>
  <si>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</si>
  <si>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</si>
  <si>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</si>
  <si>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</si>
  <si>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</si>
  <si>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</si>
  <si>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</si>
  <si>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</si>
  <si>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</si>
  <si>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</si>
  <si>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</si>
  <si>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</si>
  <si>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</si>
  <si>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</si>
  <si>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</si>
  <si>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</si>
  <si>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</si>
  <si>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1/2018</t>
  </si>
  <si>
    <t>Zečević Anđela</t>
  </si>
  <si>
    <t>5/2017</t>
  </si>
  <si>
    <t>Junčaj Marina</t>
  </si>
  <si>
    <t>704/2016</t>
  </si>
  <si>
    <t>Obradović Milica</t>
  </si>
  <si>
    <t>3/2020</t>
  </si>
  <si>
    <t>Perović Helena</t>
  </si>
  <si>
    <t>21/2020</t>
  </si>
  <si>
    <t>Uskoković Milica</t>
  </si>
  <si>
    <t>23/2020</t>
  </si>
  <si>
    <t>Kovačević Nemanja</t>
  </si>
  <si>
    <t>13/2019</t>
  </si>
  <si>
    <t>Gogić Marko</t>
  </si>
  <si>
    <t>4/2017</t>
  </si>
  <si>
    <t>Ostojić Anja</t>
  </si>
  <si>
    <t>25/2016</t>
  </si>
  <si>
    <t>Popović Miloš</t>
  </si>
  <si>
    <t>12/2013</t>
  </si>
  <si>
    <t>Popović Olivera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</si>
</sst>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3" fillId="0" borderId="0" xfId="0" applyFont="1" applyFill="1"/>
    <xf numFmtId="0" fontId="1" fillId="0" borderId="29" xfId="0" applyFont="1" applyBorder="1" applyAlignment="1">
      <alignment horizontal="center" vertical="center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3</xdr:row>
          <xdr:rowOff>144780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579120</xdr:colOff>
          <xdr:row>9</xdr:row>
          <xdr:rowOff>7620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E1" sqref="E1"/>
    </sheetView>
  </sheetViews>
  <sheetFormatPr defaultColWidth="8.88671875" defaultRowHeight="13.2" x14ac:dyDescent="0.25"/>
  <cols>
    <col min="1" max="1" width="4.6640625" style="4" customWidth="1"/>
    <col min="2" max="2" width="25.5546875" style="4" customWidth="1"/>
    <col min="3" max="3" width="5.6640625" style="4" customWidth="1"/>
    <col min="4" max="4" width="8.6640625" style="4" customWidth="1"/>
    <col min="5" max="5" width="5.6640625" style="4" customWidth="1"/>
    <col min="6" max="6" width="8.6640625" style="4" customWidth="1"/>
    <col min="7" max="7" width="5.6640625" style="4" customWidth="1"/>
    <col min="8" max="8" width="8.6640625" style="4" customWidth="1"/>
    <col min="9" max="9" width="4.6640625" style="4" customWidth="1"/>
    <col min="10" max="16384" width="8.88671875" style="4"/>
  </cols>
  <sheetData>
    <row r="1" spans="1:12" x14ac:dyDescent="0.25">
      <c r="A1" s="8"/>
      <c r="B1" s="9"/>
      <c r="C1" s="9"/>
      <c r="D1" s="9"/>
      <c r="E1" s="9"/>
      <c r="F1" s="9"/>
      <c r="G1" s="9"/>
      <c r="H1" s="9"/>
      <c r="I1" s="10"/>
    </row>
    <row r="2" spans="1:12" x14ac:dyDescent="0.25">
      <c r="A2" s="11"/>
      <c r="B2" s="6" t="s">
        <v>34</v>
      </c>
      <c r="C2" s="87" t="s">
        <v>98</v>
      </c>
      <c r="D2" s="87"/>
      <c r="E2" s="87"/>
      <c r="F2" s="87"/>
      <c r="G2" s="87"/>
      <c r="H2" s="87"/>
      <c r="I2" s="12"/>
    </row>
    <row r="3" spans="1:12" ht="13.8" thickBot="1" x14ac:dyDescent="0.3">
      <c r="A3" s="11"/>
      <c r="B3" s="6" t="s">
        <v>45</v>
      </c>
      <c r="C3" s="87" t="s">
        <v>46</v>
      </c>
      <c r="D3" s="87"/>
      <c r="E3" s="87"/>
      <c r="F3" s="87"/>
      <c r="G3" s="87"/>
      <c r="H3" s="87"/>
      <c r="I3" s="12"/>
    </row>
    <row r="4" spans="1:12" x14ac:dyDescent="0.25">
      <c r="A4" s="11"/>
      <c r="B4" s="6" t="s">
        <v>35</v>
      </c>
      <c r="C4" s="87" t="s">
        <v>99</v>
      </c>
      <c r="D4" s="87"/>
      <c r="E4" s="87"/>
      <c r="F4" s="87"/>
      <c r="G4" s="87"/>
      <c r="H4" s="87"/>
      <c r="I4" s="12"/>
      <c r="K4" s="88" t="s">
        <v>12</v>
      </c>
      <c r="L4" s="89"/>
    </row>
    <row r="5" spans="1:12" x14ac:dyDescent="0.25">
      <c r="A5" s="11"/>
      <c r="B5" s="6" t="s">
        <v>36</v>
      </c>
      <c r="C5" s="90"/>
      <c r="D5" s="90"/>
      <c r="E5" s="90"/>
      <c r="F5" s="90"/>
      <c r="G5" s="90"/>
      <c r="H5" s="90"/>
      <c r="I5" s="12"/>
      <c r="K5" s="17">
        <v>0</v>
      </c>
      <c r="L5" s="18" t="s">
        <v>7</v>
      </c>
    </row>
    <row r="6" spans="1:12" x14ac:dyDescent="0.25">
      <c r="A6" s="11"/>
      <c r="B6" s="6" t="s">
        <v>18</v>
      </c>
      <c r="C6" s="91" t="s">
        <v>93</v>
      </c>
      <c r="D6" s="91"/>
      <c r="E6" s="59"/>
      <c r="F6" s="59"/>
      <c r="G6" s="59"/>
      <c r="H6" s="59"/>
      <c r="I6" s="12"/>
      <c r="K6" s="17">
        <v>50</v>
      </c>
      <c r="L6" s="18" t="s">
        <v>6</v>
      </c>
    </row>
    <row r="7" spans="1:12" x14ac:dyDescent="0.25">
      <c r="A7" s="11"/>
      <c r="B7" s="6" t="s">
        <v>19</v>
      </c>
      <c r="C7" s="91" t="s">
        <v>100</v>
      </c>
      <c r="D7" s="91"/>
      <c r="E7" s="59"/>
      <c r="F7" s="59"/>
      <c r="G7" s="59"/>
      <c r="H7" s="59"/>
      <c r="I7" s="12"/>
      <c r="K7" s="17">
        <v>60</v>
      </c>
      <c r="L7" s="18" t="s">
        <v>5</v>
      </c>
    </row>
    <row r="8" spans="1:12" x14ac:dyDescent="0.25">
      <c r="A8" s="11"/>
      <c r="B8" s="6" t="s">
        <v>14</v>
      </c>
      <c r="C8" s="91" t="s">
        <v>20</v>
      </c>
      <c r="D8" s="91"/>
      <c r="E8" s="59"/>
      <c r="F8" s="59"/>
      <c r="G8" s="59"/>
      <c r="H8" s="59"/>
      <c r="I8" s="12"/>
      <c r="K8" s="17">
        <v>70</v>
      </c>
      <c r="L8" s="18" t="s">
        <v>3</v>
      </c>
    </row>
    <row r="9" spans="1:12" x14ac:dyDescent="0.25">
      <c r="A9" s="11"/>
      <c r="B9" s="6" t="s">
        <v>15</v>
      </c>
      <c r="C9" s="86">
        <v>4</v>
      </c>
      <c r="D9" s="86"/>
      <c r="E9" s="59"/>
      <c r="F9" s="59"/>
      <c r="G9" s="59"/>
      <c r="H9" s="59"/>
      <c r="I9" s="12"/>
      <c r="K9" s="17">
        <v>80</v>
      </c>
      <c r="L9" s="18" t="s">
        <v>2</v>
      </c>
    </row>
    <row r="10" spans="1:12" ht="13.8" thickBot="1" x14ac:dyDescent="0.3">
      <c r="A10" s="11"/>
      <c r="B10" s="6" t="s">
        <v>11</v>
      </c>
      <c r="C10" s="86">
        <v>10</v>
      </c>
      <c r="D10" s="86"/>
      <c r="E10" s="59"/>
      <c r="F10" s="59"/>
      <c r="G10" s="59"/>
      <c r="H10" s="59"/>
      <c r="I10" s="12"/>
      <c r="K10" s="19">
        <v>90</v>
      </c>
      <c r="L10" s="20" t="s">
        <v>1</v>
      </c>
    </row>
    <row r="11" spans="1:12" x14ac:dyDescent="0.25">
      <c r="A11" s="11"/>
      <c r="B11" s="6"/>
      <c r="C11" s="60"/>
      <c r="D11" s="59"/>
      <c r="E11" s="59"/>
      <c r="F11" s="59"/>
      <c r="G11" s="59"/>
      <c r="H11" s="59"/>
      <c r="I11" s="12"/>
    </row>
    <row r="12" spans="1:12" x14ac:dyDescent="0.25">
      <c r="A12" s="11"/>
      <c r="B12" s="6" t="s">
        <v>16</v>
      </c>
      <c r="C12" s="61" t="s">
        <v>50</v>
      </c>
      <c r="D12" s="62">
        <v>20</v>
      </c>
      <c r="E12" s="63" t="s">
        <v>51</v>
      </c>
      <c r="F12" s="62">
        <v>30</v>
      </c>
      <c r="G12" s="63" t="s">
        <v>52</v>
      </c>
      <c r="H12" s="62"/>
      <c r="I12" s="12"/>
    </row>
    <row r="13" spans="1:12" x14ac:dyDescent="0.25">
      <c r="A13" s="11"/>
      <c r="B13" s="6" t="s">
        <v>17</v>
      </c>
      <c r="C13" s="64">
        <v>40</v>
      </c>
      <c r="D13" s="59"/>
      <c r="E13" s="59"/>
      <c r="F13" s="59"/>
      <c r="G13" s="59"/>
      <c r="H13" s="59"/>
      <c r="I13" s="12"/>
    </row>
    <row r="14" spans="1:12" x14ac:dyDescent="0.25">
      <c r="A14" s="11"/>
      <c r="B14" s="7"/>
      <c r="C14" s="59"/>
      <c r="D14" s="59"/>
      <c r="E14" s="59"/>
      <c r="F14" s="59"/>
      <c r="G14" s="59"/>
      <c r="H14" s="59"/>
      <c r="I14" s="12"/>
    </row>
    <row r="15" spans="1:12" x14ac:dyDescent="0.25">
      <c r="A15" s="11"/>
      <c r="B15" s="6" t="s">
        <v>47</v>
      </c>
      <c r="C15" s="87" t="s">
        <v>101</v>
      </c>
      <c r="D15" s="87"/>
      <c r="E15" s="87"/>
      <c r="F15" s="87"/>
      <c r="G15" s="87"/>
      <c r="H15" s="87"/>
      <c r="I15" s="12"/>
    </row>
    <row r="16" spans="1:12" x14ac:dyDescent="0.25">
      <c r="A16" s="11"/>
      <c r="B16" s="6" t="s">
        <v>13</v>
      </c>
      <c r="C16" s="87" t="s">
        <v>92</v>
      </c>
      <c r="D16" s="87"/>
      <c r="E16" s="87"/>
      <c r="F16" s="87"/>
      <c r="G16" s="87"/>
      <c r="H16" s="87"/>
      <c r="I16" s="12"/>
      <c r="K16" s="3"/>
    </row>
    <row r="17" spans="1:11" x14ac:dyDescent="0.25">
      <c r="A17" s="11"/>
      <c r="B17" s="7"/>
      <c r="C17" s="65"/>
      <c r="D17" s="65"/>
      <c r="E17" s="65"/>
      <c r="F17" s="65"/>
      <c r="G17" s="65"/>
      <c r="H17" s="65"/>
      <c r="I17" s="12"/>
      <c r="K17" s="3"/>
    </row>
    <row r="18" spans="1:11" x14ac:dyDescent="0.25">
      <c r="A18" s="11"/>
      <c r="B18" s="6" t="s">
        <v>9</v>
      </c>
      <c r="C18" s="87" t="s">
        <v>102</v>
      </c>
      <c r="D18" s="87"/>
      <c r="E18" s="87"/>
      <c r="F18" s="87"/>
      <c r="G18" s="87"/>
      <c r="H18" s="87"/>
      <c r="I18" s="12"/>
      <c r="J18" s="5"/>
      <c r="K18" s="3"/>
    </row>
    <row r="19" spans="1:11" ht="13.8" thickBot="1" x14ac:dyDescent="0.3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5">
      <c r="C20" s="66" t="s">
        <v>103</v>
      </c>
      <c r="D20" s="3"/>
      <c r="E20" s="3"/>
      <c r="F20" s="3"/>
      <c r="G20" s="3"/>
      <c r="I20" s="5"/>
      <c r="J20" s="5"/>
      <c r="K20" s="3"/>
    </row>
    <row r="21" spans="1:11" x14ac:dyDescent="0.25">
      <c r="D21" s="3"/>
      <c r="E21" s="3"/>
      <c r="F21" s="3"/>
      <c r="G21" s="3"/>
      <c r="I21" s="5"/>
      <c r="J21" s="5"/>
      <c r="K21" s="5"/>
    </row>
    <row r="22" spans="1:11" x14ac:dyDescent="0.25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7620</xdr:colOff>
                    <xdr:row>3</xdr:row>
                    <xdr:rowOff>144780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579120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4998"/>
  <sheetViews>
    <sheetView tabSelected="1" workbookViewId="0">
      <pane ySplit="2" topLeftCell="A3" activePane="bottomLeft" state="frozen"/>
      <selection pane="bottomLeft" activeCell="L9" sqref="L9"/>
    </sheetView>
  </sheetViews>
  <sheetFormatPr defaultColWidth="9.109375" defaultRowHeight="13.2" x14ac:dyDescent="0.25"/>
  <cols>
    <col min="1" max="1" width="6.33203125" style="2" customWidth="1"/>
    <col min="2" max="2" width="9.44140625" style="54" customWidth="1"/>
    <col min="3" max="3" width="20.5546875" style="1" customWidth="1"/>
    <col min="4" max="4" width="8.6640625" style="1" hidden="1" customWidth="1"/>
    <col min="5" max="7" width="4.6640625" style="1" customWidth="1"/>
    <col min="8" max="10" width="4.6640625" style="1" hidden="1" customWidth="1"/>
    <col min="11" max="14" width="6.6640625" style="1" customWidth="1"/>
    <col min="15" max="16" width="6.6640625" style="1" hidden="1" customWidth="1"/>
    <col min="17" max="18" width="6.6640625" style="1" customWidth="1"/>
    <col min="19" max="19" width="4.6640625" style="1" customWidth="1"/>
    <col min="20" max="22" width="6.6640625" style="1" customWidth="1"/>
    <col min="23" max="23" width="9.5546875" style="1" customWidth="1"/>
    <col min="24" max="24" width="6.6640625" style="1" customWidth="1"/>
    <col min="25" max="25" width="6.88671875" style="1" customWidth="1"/>
    <col min="26" max="27" width="9.109375" style="1" customWidth="1"/>
    <col min="28" max="16384" width="9.109375" style="1"/>
  </cols>
  <sheetData>
    <row r="1" spans="1:28" x14ac:dyDescent="0.25">
      <c r="A1" s="98" t="s">
        <v>8</v>
      </c>
      <c r="B1" s="101" t="s">
        <v>53</v>
      </c>
      <c r="C1" s="92" t="s">
        <v>4</v>
      </c>
      <c r="D1" s="103" t="s">
        <v>22</v>
      </c>
      <c r="E1" s="100" t="s">
        <v>25</v>
      </c>
      <c r="F1" s="100"/>
      <c r="G1" s="100"/>
      <c r="H1" s="100"/>
      <c r="I1" s="100"/>
      <c r="J1" s="100"/>
      <c r="K1" s="100" t="s">
        <v>26</v>
      </c>
      <c r="L1" s="100"/>
      <c r="M1" s="100" t="s">
        <v>27</v>
      </c>
      <c r="N1" s="100"/>
      <c r="O1" s="100" t="s">
        <v>28</v>
      </c>
      <c r="P1" s="100"/>
      <c r="Q1" s="100" t="s">
        <v>23</v>
      </c>
      <c r="R1" s="100"/>
      <c r="S1" s="92" t="s">
        <v>33</v>
      </c>
      <c r="T1" s="92" t="s">
        <v>10</v>
      </c>
      <c r="U1" s="92" t="s">
        <v>21</v>
      </c>
      <c r="V1" s="92" t="s">
        <v>24</v>
      </c>
      <c r="W1" s="96" t="s">
        <v>48</v>
      </c>
      <c r="X1" s="92" t="s">
        <v>32</v>
      </c>
      <c r="Y1" s="92" t="s">
        <v>31</v>
      </c>
      <c r="Z1" s="94" t="s">
        <v>0</v>
      </c>
    </row>
    <row r="2" spans="1:28" ht="13.8" thickBot="1" x14ac:dyDescent="0.3">
      <c r="A2" s="99"/>
      <c r="B2" s="102"/>
      <c r="C2" s="93"/>
      <c r="D2" s="104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37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93"/>
      <c r="T2" s="93"/>
      <c r="U2" s="93"/>
      <c r="V2" s="93"/>
      <c r="W2" s="97"/>
      <c r="X2" s="93"/>
      <c r="Y2" s="93"/>
      <c r="Z2" s="95"/>
      <c r="AA2" s="38"/>
    </row>
    <row r="3" spans="1:28" x14ac:dyDescent="0.25">
      <c r="A3" s="68">
        <v>2</v>
      </c>
      <c r="B3" s="69" t="s">
        <v>110</v>
      </c>
      <c r="C3" s="70" t="s">
        <v>111</v>
      </c>
      <c r="D3" s="71"/>
      <c r="E3" s="71">
        <v>2</v>
      </c>
      <c r="F3" s="71">
        <v>2</v>
      </c>
      <c r="G3" s="71">
        <v>2</v>
      </c>
      <c r="H3" s="71"/>
      <c r="I3" s="71"/>
      <c r="J3" s="71"/>
      <c r="K3" s="71">
        <v>14</v>
      </c>
      <c r="L3" s="71">
        <v>21</v>
      </c>
      <c r="M3" s="71">
        <v>21</v>
      </c>
      <c r="N3" s="71"/>
      <c r="O3" s="71"/>
      <c r="P3" s="71"/>
      <c r="Q3" s="71"/>
      <c r="R3" s="71"/>
      <c r="S3" s="72">
        <f t="shared" ref="S3:S12" si="0">SUM(E3:J3)</f>
        <v>6</v>
      </c>
      <c r="T3" s="72">
        <f t="shared" ref="T3:T12" si="1">IF(AND(ISBLANK(K3),ISBLANK(L3)),"",MAX(K3,L3))</f>
        <v>21</v>
      </c>
      <c r="U3" s="72">
        <f t="shared" ref="U3:U12" si="2">IF(AND(ISBLANK(M3),ISBLANK(N3)),"",MAX(M3,N3))</f>
        <v>21</v>
      </c>
      <c r="V3" s="72" t="str">
        <f t="shared" ref="V3:V12" si="3">IF(AND(ISBLANK(O3),ISBLANK(P3)),"",MAX(O3,P3))</f>
        <v/>
      </c>
      <c r="W3" s="72">
        <f t="shared" ref="W3:W12" si="4">D3 + SUM(S3:V3)</f>
        <v>48</v>
      </c>
      <c r="X3" s="72" t="str">
        <f t="shared" ref="X3:X12" si="5">IF(AND(ISBLANK(Q3),ISBLANK(R3)),"",MAX(Q3,R3))</f>
        <v/>
      </c>
      <c r="Y3" s="72">
        <f t="shared" ref="Y3:Y12" si="6">SUM(W3:X3)</f>
        <v>48</v>
      </c>
      <c r="Z3" s="73" t="str">
        <f t="shared" ref="Z3:Z12" si="7">IF(X3="","",VLOOKUP(Y3,Ocjene,2))</f>
        <v/>
      </c>
    </row>
    <row r="4" spans="1:28" x14ac:dyDescent="0.25">
      <c r="A4" s="74">
        <v>3</v>
      </c>
      <c r="B4" s="75" t="s">
        <v>112</v>
      </c>
      <c r="C4" s="76" t="s">
        <v>113</v>
      </c>
      <c r="D4" s="77"/>
      <c r="E4" s="77">
        <v>1</v>
      </c>
      <c r="F4" s="77">
        <v>1</v>
      </c>
      <c r="G4" s="77">
        <v>1</v>
      </c>
      <c r="H4" s="77"/>
      <c r="I4" s="77"/>
      <c r="J4" s="77"/>
      <c r="K4" s="77">
        <v>7</v>
      </c>
      <c r="L4" s="77"/>
      <c r="M4" s="77">
        <v>14</v>
      </c>
      <c r="N4" s="77"/>
      <c r="O4" s="77"/>
      <c r="P4" s="77"/>
      <c r="Q4" s="77"/>
      <c r="R4" s="77"/>
      <c r="S4" s="78">
        <f t="shared" si="0"/>
        <v>3</v>
      </c>
      <c r="T4" s="78">
        <f t="shared" si="1"/>
        <v>7</v>
      </c>
      <c r="U4" s="78">
        <f t="shared" si="2"/>
        <v>14</v>
      </c>
      <c r="V4" s="78" t="str">
        <f t="shared" si="3"/>
        <v/>
      </c>
      <c r="W4" s="78">
        <f t="shared" si="4"/>
        <v>24</v>
      </c>
      <c r="X4" s="78" t="str">
        <f t="shared" si="5"/>
        <v/>
      </c>
      <c r="Y4" s="78">
        <f t="shared" si="6"/>
        <v>24</v>
      </c>
      <c r="Z4" s="79" t="str">
        <f t="shared" si="7"/>
        <v/>
      </c>
    </row>
    <row r="5" spans="1:28" x14ac:dyDescent="0.25">
      <c r="A5" s="74">
        <v>4</v>
      </c>
      <c r="B5" s="75" t="s">
        <v>114</v>
      </c>
      <c r="C5" s="76" t="s">
        <v>115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>
        <f t="shared" si="0"/>
        <v>0</v>
      </c>
      <c r="T5" s="78" t="str">
        <f t="shared" si="1"/>
        <v/>
      </c>
      <c r="U5" s="78" t="str">
        <f t="shared" si="2"/>
        <v/>
      </c>
      <c r="V5" s="78" t="str">
        <f t="shared" si="3"/>
        <v/>
      </c>
      <c r="W5" s="78">
        <f t="shared" si="4"/>
        <v>0</v>
      </c>
      <c r="X5" s="78" t="str">
        <f t="shared" si="5"/>
        <v/>
      </c>
      <c r="Y5" s="78">
        <f t="shared" si="6"/>
        <v>0</v>
      </c>
      <c r="Z5" s="79" t="str">
        <f t="shared" si="7"/>
        <v/>
      </c>
      <c r="AB5" s="55"/>
    </row>
    <row r="6" spans="1:28" x14ac:dyDescent="0.25">
      <c r="A6" s="74">
        <v>5</v>
      </c>
      <c r="B6" s="75" t="s">
        <v>116</v>
      </c>
      <c r="C6" s="76" t="s">
        <v>117</v>
      </c>
      <c r="D6" s="77"/>
      <c r="E6" s="77">
        <v>2</v>
      </c>
      <c r="F6" s="77">
        <v>1.5</v>
      </c>
      <c r="G6" s="77">
        <v>1</v>
      </c>
      <c r="H6" s="77"/>
      <c r="I6" s="77"/>
      <c r="J6" s="77"/>
      <c r="K6" s="77">
        <v>1</v>
      </c>
      <c r="L6" s="77">
        <v>6</v>
      </c>
      <c r="M6" s="77">
        <v>12</v>
      </c>
      <c r="N6" s="77"/>
      <c r="O6" s="77"/>
      <c r="P6" s="77"/>
      <c r="Q6" s="77"/>
      <c r="R6" s="77"/>
      <c r="S6" s="78">
        <f t="shared" si="0"/>
        <v>4.5</v>
      </c>
      <c r="T6" s="78">
        <f t="shared" si="1"/>
        <v>6</v>
      </c>
      <c r="U6" s="78">
        <f t="shared" si="2"/>
        <v>12</v>
      </c>
      <c r="V6" s="78" t="str">
        <f t="shared" si="3"/>
        <v/>
      </c>
      <c r="W6" s="78">
        <f t="shared" si="4"/>
        <v>22.5</v>
      </c>
      <c r="X6" s="78" t="str">
        <f t="shared" si="5"/>
        <v/>
      </c>
      <c r="Y6" s="78">
        <f t="shared" si="6"/>
        <v>22.5</v>
      </c>
      <c r="Z6" s="79" t="str">
        <f t="shared" si="7"/>
        <v/>
      </c>
    </row>
    <row r="7" spans="1:28" x14ac:dyDescent="0.25">
      <c r="A7" s="74">
        <v>6</v>
      </c>
      <c r="B7" s="75" t="s">
        <v>104</v>
      </c>
      <c r="C7" s="76" t="s">
        <v>105</v>
      </c>
      <c r="D7" s="77"/>
      <c r="E7" s="77">
        <v>1</v>
      </c>
      <c r="F7" s="77">
        <v>1.5</v>
      </c>
      <c r="G7" s="77">
        <v>1</v>
      </c>
      <c r="H7" s="77"/>
      <c r="I7" s="77"/>
      <c r="J7" s="77"/>
      <c r="K7" s="77">
        <v>8.5</v>
      </c>
      <c r="L7" s="77"/>
      <c r="M7" s="77">
        <v>15</v>
      </c>
      <c r="N7" s="77"/>
      <c r="O7" s="77"/>
      <c r="P7" s="77"/>
      <c r="Q7" s="77"/>
      <c r="R7" s="77"/>
      <c r="S7" s="78">
        <f t="shared" si="0"/>
        <v>3.5</v>
      </c>
      <c r="T7" s="78">
        <f t="shared" si="1"/>
        <v>8.5</v>
      </c>
      <c r="U7" s="78">
        <f t="shared" si="2"/>
        <v>15</v>
      </c>
      <c r="V7" s="78" t="str">
        <f t="shared" si="3"/>
        <v/>
      </c>
      <c r="W7" s="78">
        <f t="shared" si="4"/>
        <v>27</v>
      </c>
      <c r="X7" s="78" t="str">
        <f t="shared" si="5"/>
        <v/>
      </c>
      <c r="Y7" s="78">
        <f t="shared" si="6"/>
        <v>27</v>
      </c>
      <c r="Z7" s="79" t="str">
        <f t="shared" si="7"/>
        <v/>
      </c>
    </row>
    <row r="8" spans="1:28" x14ac:dyDescent="0.25">
      <c r="A8" s="74">
        <v>7</v>
      </c>
      <c r="B8" s="75" t="s">
        <v>118</v>
      </c>
      <c r="C8" s="76" t="s">
        <v>119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>
        <f t="shared" si="0"/>
        <v>0</v>
      </c>
      <c r="T8" s="78" t="str">
        <f t="shared" si="1"/>
        <v/>
      </c>
      <c r="U8" s="78" t="str">
        <f t="shared" si="2"/>
        <v/>
      </c>
      <c r="V8" s="78" t="str">
        <f t="shared" si="3"/>
        <v/>
      </c>
      <c r="W8" s="78">
        <f t="shared" si="4"/>
        <v>0</v>
      </c>
      <c r="X8" s="78" t="str">
        <f t="shared" si="5"/>
        <v/>
      </c>
      <c r="Y8" s="78">
        <f t="shared" si="6"/>
        <v>0</v>
      </c>
      <c r="Z8" s="79" t="str">
        <f t="shared" si="7"/>
        <v/>
      </c>
    </row>
    <row r="9" spans="1:28" x14ac:dyDescent="0.25">
      <c r="A9" s="74">
        <v>8</v>
      </c>
      <c r="B9" s="75" t="s">
        <v>106</v>
      </c>
      <c r="C9" s="76" t="s">
        <v>107</v>
      </c>
      <c r="D9" s="77"/>
      <c r="E9" s="77">
        <v>2</v>
      </c>
      <c r="F9" s="77">
        <v>2</v>
      </c>
      <c r="G9" s="77">
        <v>1</v>
      </c>
      <c r="H9" s="77"/>
      <c r="I9" s="77"/>
      <c r="J9" s="77"/>
      <c r="K9" s="77">
        <v>2.5</v>
      </c>
      <c r="L9" s="77"/>
      <c r="M9" s="77">
        <v>14</v>
      </c>
      <c r="N9" s="77"/>
      <c r="O9" s="77"/>
      <c r="P9" s="77"/>
      <c r="Q9" s="77"/>
      <c r="R9" s="77"/>
      <c r="S9" s="78">
        <f t="shared" si="0"/>
        <v>5</v>
      </c>
      <c r="T9" s="78">
        <f t="shared" si="1"/>
        <v>2.5</v>
      </c>
      <c r="U9" s="78">
        <f t="shared" si="2"/>
        <v>14</v>
      </c>
      <c r="V9" s="78" t="str">
        <f t="shared" si="3"/>
        <v/>
      </c>
      <c r="W9" s="78">
        <f t="shared" si="4"/>
        <v>21.5</v>
      </c>
      <c r="X9" s="78" t="str">
        <f t="shared" si="5"/>
        <v/>
      </c>
      <c r="Y9" s="78">
        <f t="shared" si="6"/>
        <v>21.5</v>
      </c>
      <c r="Z9" s="79" t="str">
        <f t="shared" si="7"/>
        <v/>
      </c>
      <c r="AB9" s="55"/>
    </row>
    <row r="10" spans="1:28" x14ac:dyDescent="0.25">
      <c r="A10" s="74">
        <v>9</v>
      </c>
      <c r="B10" s="75" t="s">
        <v>120</v>
      </c>
      <c r="C10" s="76" t="s">
        <v>121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>
        <f t="shared" si="0"/>
        <v>0</v>
      </c>
      <c r="T10" s="78" t="str">
        <f t="shared" si="1"/>
        <v/>
      </c>
      <c r="U10" s="78" t="str">
        <f t="shared" si="2"/>
        <v/>
      </c>
      <c r="V10" s="78" t="str">
        <f t="shared" si="3"/>
        <v/>
      </c>
      <c r="W10" s="78">
        <f t="shared" si="4"/>
        <v>0</v>
      </c>
      <c r="X10" s="78" t="str">
        <f t="shared" si="5"/>
        <v/>
      </c>
      <c r="Y10" s="78">
        <f t="shared" si="6"/>
        <v>0</v>
      </c>
      <c r="Z10" s="79" t="str">
        <f t="shared" si="7"/>
        <v/>
      </c>
    </row>
    <row r="11" spans="1:28" x14ac:dyDescent="0.25">
      <c r="A11" s="74">
        <v>10</v>
      </c>
      <c r="B11" s="75" t="s">
        <v>108</v>
      </c>
      <c r="C11" s="76" t="s">
        <v>109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>
        <f t="shared" si="0"/>
        <v>0</v>
      </c>
      <c r="T11" s="78" t="str">
        <f t="shared" si="1"/>
        <v/>
      </c>
      <c r="U11" s="78" t="str">
        <f t="shared" si="2"/>
        <v/>
      </c>
      <c r="V11" s="78" t="str">
        <f t="shared" si="3"/>
        <v/>
      </c>
      <c r="W11" s="78">
        <f t="shared" si="4"/>
        <v>0</v>
      </c>
      <c r="X11" s="78" t="str">
        <f t="shared" si="5"/>
        <v/>
      </c>
      <c r="Y11" s="78">
        <f t="shared" si="6"/>
        <v>0</v>
      </c>
      <c r="Z11" s="79" t="str">
        <f t="shared" si="7"/>
        <v/>
      </c>
    </row>
    <row r="12" spans="1:28" ht="13.8" thickBot="1" x14ac:dyDescent="0.3">
      <c r="A12" s="80">
        <v>11</v>
      </c>
      <c r="B12" s="81" t="s">
        <v>122</v>
      </c>
      <c r="C12" s="82" t="s">
        <v>123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4">
        <f t="shared" si="0"/>
        <v>0</v>
      </c>
      <c r="T12" s="84" t="str">
        <f t="shared" si="1"/>
        <v/>
      </c>
      <c r="U12" s="84" t="str">
        <f t="shared" si="2"/>
        <v/>
      </c>
      <c r="V12" s="84" t="str">
        <f t="shared" si="3"/>
        <v/>
      </c>
      <c r="W12" s="84">
        <f t="shared" si="4"/>
        <v>0</v>
      </c>
      <c r="X12" s="84" t="str">
        <f t="shared" si="5"/>
        <v/>
      </c>
      <c r="Y12" s="84">
        <f t="shared" si="6"/>
        <v>0</v>
      </c>
      <c r="Z12" s="85" t="str">
        <f t="shared" si="7"/>
        <v/>
      </c>
    </row>
    <row r="13" spans="1:28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8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8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8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7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7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7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7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7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7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7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7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7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7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7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7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7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7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55"/>
    </row>
    <row r="49" spans="1:28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B49" s="55"/>
    </row>
    <row r="50" spans="1:28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8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8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8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8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8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8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8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8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8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8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B60" s="55"/>
    </row>
    <row r="61" spans="1:28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55"/>
    </row>
    <row r="62" spans="1:28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8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8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8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B65" s="55"/>
    </row>
    <row r="66" spans="1:28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8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8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B68" s="55"/>
    </row>
    <row r="69" spans="1:28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8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8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8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B72" s="55"/>
    </row>
    <row r="73" spans="1:28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8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8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8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8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8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8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8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8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8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8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8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8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8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8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8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8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8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8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B91" s="55"/>
    </row>
    <row r="92" spans="1:28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8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8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8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8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8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8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8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8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8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8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8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8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8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8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8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B139" s="55"/>
    </row>
    <row r="140" spans="1:28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8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8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8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8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8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8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8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8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B148" s="55"/>
    </row>
    <row r="149" spans="1:28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8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B150" s="55"/>
    </row>
    <row r="151" spans="1:28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8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8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8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8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8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8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8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8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8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8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8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8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8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8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8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8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8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8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8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8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B171" s="55"/>
    </row>
    <row r="172" spans="1:28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8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8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8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8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5">
      <c r="A1001" s="52"/>
      <c r="B1001" s="53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5">
      <c r="A1002" s="52"/>
      <c r="B1002" s="53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5">
      <c r="A1003" s="52"/>
      <c r="B1003" s="53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5">
      <c r="A1004" s="52"/>
      <c r="B1004" s="53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5">
      <c r="A1005" s="52"/>
      <c r="B1005" s="53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5">
      <c r="A1006" s="52"/>
      <c r="B1006" s="53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5">
      <c r="A1007" s="52"/>
      <c r="B1007" s="53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5">
      <c r="A1008" s="52"/>
      <c r="B1008" s="53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5">
      <c r="A1009" s="52"/>
      <c r="B1009" s="53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5">
      <c r="A1010" s="52"/>
      <c r="B1010" s="53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5">
      <c r="A1011" s="52"/>
      <c r="B1011" s="53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5">
      <c r="A1012" s="52"/>
      <c r="B1012" s="53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5">
      <c r="A1013" s="52"/>
      <c r="B1013" s="53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5">
      <c r="A1014" s="52"/>
      <c r="B1014" s="53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5">
      <c r="A1015" s="52"/>
      <c r="B1015" s="53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5">
      <c r="A1016" s="52"/>
      <c r="B1016" s="53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5">
      <c r="A1017" s="52"/>
      <c r="B1017" s="53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5">
      <c r="A1018" s="52"/>
      <c r="B1018" s="53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5">
      <c r="A1019" s="52"/>
      <c r="B1019" s="53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5">
      <c r="A1020" s="52"/>
      <c r="B1020" s="53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5">
      <c r="A1021" s="52"/>
      <c r="B1021" s="53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5">
      <c r="A1022" s="52"/>
      <c r="B1022" s="53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5">
      <c r="A1023" s="52"/>
      <c r="B1023" s="53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5">
      <c r="A1024" s="52"/>
      <c r="B1024" s="53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5">
      <c r="A1025" s="52"/>
      <c r="B1025" s="53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5">
      <c r="A1026" s="52"/>
      <c r="B1026" s="53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5">
      <c r="A1027" s="52"/>
      <c r="B1027" s="53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5">
      <c r="A1028" s="52"/>
      <c r="B1028" s="53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5">
      <c r="A1029" s="52"/>
      <c r="B1029" s="53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5">
      <c r="A1030" s="52"/>
      <c r="B1030" s="53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5">
      <c r="A1031" s="52"/>
      <c r="B1031" s="53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5">
      <c r="A1032" s="52"/>
      <c r="B1032" s="53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5">
      <c r="A1033" s="52"/>
      <c r="B1033" s="53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5">
      <c r="A1034" s="52"/>
      <c r="B1034" s="53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5">
      <c r="A1035" s="52"/>
      <c r="B1035" s="53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5">
      <c r="A1036" s="52"/>
      <c r="B1036" s="53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5">
      <c r="A1037" s="52"/>
      <c r="B1037" s="53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5">
      <c r="A1038" s="52"/>
      <c r="B1038" s="53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5">
      <c r="A1039" s="52"/>
      <c r="B1039" s="53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5">
      <c r="A1040" s="52"/>
      <c r="B1040" s="53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5">
      <c r="A1041" s="52"/>
      <c r="B1041" s="53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5">
      <c r="A1042" s="52"/>
      <c r="B1042" s="53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5">
      <c r="A1043" s="52"/>
      <c r="B1043" s="53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5">
      <c r="A1044" s="52"/>
      <c r="B1044" s="53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5">
      <c r="A1045" s="52"/>
      <c r="B1045" s="53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5">
      <c r="A1046" s="52"/>
      <c r="B1046" s="53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5">
      <c r="A1047" s="52"/>
      <c r="B1047" s="53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5">
      <c r="A1048" s="52"/>
      <c r="B1048" s="53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5">
      <c r="A1049" s="52"/>
      <c r="B1049" s="53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5">
      <c r="A1050" s="52"/>
      <c r="B1050" s="53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5">
      <c r="A1051" s="52"/>
      <c r="B1051" s="53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5">
      <c r="A1052" s="52"/>
      <c r="B1052" s="53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5">
      <c r="A1053" s="52"/>
      <c r="B1053" s="53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5">
      <c r="A1054" s="52"/>
      <c r="B1054" s="53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5">
      <c r="A1055" s="52"/>
      <c r="B1055" s="53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5">
      <c r="A1056" s="52"/>
      <c r="B1056" s="53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5">
      <c r="A1057" s="52"/>
      <c r="B1057" s="53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5">
      <c r="A1058" s="52"/>
      <c r="B1058" s="53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5">
      <c r="A1059" s="52"/>
      <c r="B1059" s="53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5">
      <c r="A1060" s="52"/>
      <c r="B1060" s="53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5">
      <c r="A1061" s="52"/>
      <c r="B1061" s="53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5">
      <c r="A1062" s="52"/>
      <c r="B1062" s="53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5">
      <c r="A1063" s="52"/>
      <c r="B1063" s="53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5">
      <c r="A1064" s="52"/>
      <c r="B1064" s="53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5">
      <c r="A1065" s="52"/>
      <c r="B1065" s="53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5">
      <c r="A1066" s="52"/>
      <c r="B1066" s="53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5">
      <c r="A1067" s="52"/>
      <c r="B1067" s="53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5">
      <c r="A1068" s="52"/>
      <c r="B1068" s="53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5">
      <c r="A1069" s="52"/>
      <c r="B1069" s="53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5">
      <c r="A1070" s="52"/>
      <c r="B1070" s="53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5">
      <c r="A1071" s="52"/>
      <c r="B1071" s="53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5">
      <c r="A1072" s="52"/>
      <c r="B1072" s="53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5">
      <c r="A1073" s="52"/>
      <c r="B1073" s="53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5">
      <c r="A1074" s="52"/>
      <c r="B1074" s="53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5">
      <c r="A1075" s="52"/>
      <c r="B1075" s="53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5">
      <c r="A1076" s="52"/>
      <c r="B1076" s="53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5">
      <c r="A1077" s="52"/>
      <c r="B1077" s="53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5">
      <c r="A1078" s="52"/>
      <c r="B1078" s="53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5">
      <c r="A1079" s="52"/>
      <c r="B1079" s="53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5">
      <c r="A1080" s="52"/>
      <c r="B1080" s="53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5">
      <c r="A1081" s="52"/>
      <c r="B1081" s="53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5">
      <c r="A1082" s="52"/>
      <c r="B1082" s="53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5">
      <c r="A1083" s="52"/>
      <c r="B1083" s="53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5">
      <c r="A1084" s="52"/>
      <c r="B1084" s="53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5">
      <c r="A1085" s="52"/>
      <c r="B1085" s="53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5">
      <c r="A1086" s="52"/>
      <c r="B1086" s="53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5">
      <c r="A1087" s="52"/>
      <c r="B1087" s="53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5">
      <c r="A1088" s="52"/>
      <c r="B1088" s="53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5">
      <c r="A1089" s="52"/>
      <c r="B1089" s="53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5">
      <c r="A1090" s="52"/>
      <c r="B1090" s="53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5">
      <c r="A1091" s="52"/>
      <c r="B1091" s="53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5">
      <c r="A1092" s="52"/>
      <c r="B1092" s="53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5">
      <c r="A1093" s="52"/>
      <c r="B1093" s="53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5">
      <c r="A1094" s="52"/>
      <c r="B1094" s="53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5">
      <c r="A1095" s="52"/>
      <c r="B1095" s="53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5">
      <c r="A1096" s="52"/>
      <c r="B1096" s="53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5">
      <c r="A1097" s="52"/>
      <c r="B1097" s="53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5">
      <c r="A1098" s="52"/>
      <c r="B1098" s="53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5">
      <c r="A1099" s="52"/>
      <c r="B1099" s="53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5">
      <c r="A1100" s="52"/>
      <c r="B1100" s="53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5">
      <c r="A1101" s="52"/>
      <c r="B1101" s="53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5">
      <c r="A1102" s="52"/>
      <c r="B1102" s="53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5">
      <c r="A1103" s="52"/>
      <c r="B1103" s="53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5">
      <c r="A1104" s="52"/>
      <c r="B1104" s="53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5">
      <c r="A1105" s="52"/>
      <c r="B1105" s="53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5">
      <c r="A1106" s="52"/>
      <c r="B1106" s="53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5">
      <c r="A1107" s="52"/>
      <c r="B1107" s="53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5">
      <c r="A1108" s="52"/>
      <c r="B1108" s="53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5">
      <c r="A1109" s="52"/>
      <c r="B1109" s="53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5">
      <c r="A1110" s="52"/>
      <c r="B1110" s="53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5">
      <c r="A1111" s="52"/>
      <c r="B1111" s="53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5">
      <c r="A1112" s="52"/>
      <c r="B1112" s="53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5">
      <c r="A1113" s="52"/>
      <c r="B1113" s="53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5">
      <c r="A1114" s="52"/>
      <c r="B1114" s="53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5">
      <c r="A1115" s="52"/>
      <c r="B1115" s="53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5">
      <c r="A1116" s="52"/>
      <c r="B1116" s="53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5">
      <c r="A1117" s="52"/>
      <c r="B1117" s="53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5">
      <c r="A1118" s="52"/>
      <c r="B1118" s="53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5">
      <c r="A1119" s="52"/>
      <c r="B1119" s="53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5">
      <c r="A1120" s="52"/>
      <c r="B1120" s="53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5">
      <c r="A1121" s="52"/>
      <c r="B1121" s="53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5">
      <c r="A1122" s="52"/>
      <c r="B1122" s="53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5">
      <c r="A1123" s="52"/>
      <c r="B1123" s="53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5">
      <c r="A1124" s="52"/>
      <c r="B1124" s="53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5">
      <c r="A1125" s="52"/>
      <c r="B1125" s="53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5">
      <c r="A1126" s="52"/>
      <c r="B1126" s="53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5">
      <c r="A1127" s="52"/>
      <c r="B1127" s="53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5">
      <c r="A1128" s="52"/>
      <c r="B1128" s="53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5">
      <c r="A1129" s="52"/>
      <c r="B1129" s="53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5">
      <c r="A1130" s="52"/>
      <c r="B1130" s="53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5">
      <c r="A1131" s="52"/>
      <c r="B1131" s="53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5">
      <c r="A1132" s="52"/>
      <c r="B1132" s="53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5">
      <c r="A1133" s="52"/>
      <c r="B1133" s="53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5">
      <c r="A1134" s="52"/>
      <c r="B1134" s="53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5">
      <c r="A1135" s="52"/>
      <c r="B1135" s="53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5">
      <c r="A1136" s="52"/>
      <c r="B1136" s="53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5">
      <c r="A1137" s="52"/>
      <c r="B1137" s="53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5">
      <c r="A1138" s="52"/>
      <c r="B1138" s="53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5">
      <c r="A1139" s="52"/>
      <c r="B1139" s="53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5">
      <c r="A1140" s="52"/>
      <c r="B1140" s="53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5">
      <c r="A1141" s="52"/>
      <c r="B1141" s="53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5">
      <c r="A1142" s="52"/>
      <c r="B1142" s="53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5">
      <c r="A1143" s="52"/>
      <c r="B1143" s="53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5">
      <c r="A1144" s="52"/>
      <c r="B1144" s="53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5">
      <c r="A1145" s="52"/>
      <c r="B1145" s="53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5">
      <c r="A1146" s="52"/>
      <c r="B1146" s="53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5">
      <c r="A1147" s="52"/>
      <c r="B1147" s="53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5">
      <c r="A1148" s="52"/>
      <c r="B1148" s="53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5">
      <c r="A1149" s="52"/>
      <c r="B1149" s="53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5">
      <c r="A1150" s="52"/>
      <c r="B1150" s="53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5">
      <c r="A1151" s="52"/>
      <c r="B1151" s="53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5">
      <c r="A1152" s="52"/>
      <c r="B1152" s="53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5">
      <c r="A1153" s="52"/>
      <c r="B1153" s="53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5">
      <c r="A1154" s="52"/>
      <c r="B1154" s="53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5">
      <c r="A1155" s="52"/>
      <c r="B1155" s="53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5">
      <c r="A1156" s="52"/>
      <c r="B1156" s="53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5">
      <c r="A1157" s="52"/>
      <c r="B1157" s="53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5">
      <c r="A1158" s="52"/>
      <c r="B1158" s="53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5">
      <c r="A1159" s="52"/>
      <c r="B1159" s="53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5">
      <c r="A1160" s="52"/>
      <c r="B1160" s="53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5">
      <c r="A1161" s="52"/>
      <c r="B1161" s="53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5">
      <c r="A1162" s="52"/>
      <c r="B1162" s="53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5">
      <c r="A1163" s="52"/>
      <c r="B1163" s="53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5">
      <c r="A1164" s="52"/>
      <c r="B1164" s="53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5">
      <c r="A1165" s="52"/>
      <c r="B1165" s="53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5">
      <c r="A1166" s="52"/>
      <c r="B1166" s="53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5">
      <c r="A1167" s="52"/>
      <c r="B1167" s="53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5">
      <c r="A1168" s="52"/>
      <c r="B1168" s="53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5">
      <c r="A1169" s="52"/>
      <c r="B1169" s="53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5">
      <c r="A1170" s="52"/>
      <c r="B1170" s="53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5">
      <c r="A1171" s="52"/>
      <c r="B1171" s="53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5">
      <c r="A1172" s="52"/>
      <c r="B1172" s="53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5">
      <c r="A1173" s="52"/>
      <c r="B1173" s="53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5">
      <c r="A1174" s="52"/>
      <c r="B1174" s="53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5">
      <c r="A1175" s="52"/>
      <c r="B1175" s="53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5">
      <c r="A1176" s="52"/>
      <c r="B1176" s="53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5">
      <c r="A1177" s="52"/>
      <c r="B1177" s="53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5">
      <c r="A1178" s="52"/>
      <c r="B1178" s="53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5">
      <c r="A1179" s="52"/>
      <c r="B1179" s="53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5">
      <c r="A1180" s="52"/>
      <c r="B1180" s="53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5">
      <c r="A1181" s="52"/>
      <c r="B1181" s="53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5">
      <c r="A1182" s="52"/>
      <c r="B1182" s="53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5">
      <c r="A1183" s="52"/>
      <c r="B1183" s="53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5">
      <c r="A1184" s="52"/>
      <c r="B1184" s="53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5">
      <c r="A1185" s="52"/>
      <c r="B1185" s="53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5">
      <c r="A1186" s="52"/>
      <c r="B1186" s="53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5">
      <c r="A1187" s="52"/>
      <c r="B1187" s="53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5">
      <c r="A1188" s="52"/>
      <c r="B1188" s="53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5">
      <c r="A1189" s="52"/>
      <c r="B1189" s="53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5">
      <c r="A1190" s="52"/>
      <c r="B1190" s="53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5">
      <c r="A1191" s="52"/>
      <c r="B1191" s="53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5">
      <c r="A1192" s="52"/>
      <c r="B1192" s="53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5">
      <c r="A1193" s="52"/>
      <c r="B1193" s="53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5">
      <c r="A1194" s="52"/>
      <c r="B1194" s="53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5">
      <c r="A1195" s="52"/>
      <c r="B1195" s="53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5">
      <c r="A1196" s="52"/>
      <c r="B1196" s="53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5">
      <c r="A1197" s="52"/>
      <c r="B1197" s="53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5">
      <c r="A1198" s="52"/>
      <c r="B1198" s="53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5">
      <c r="A1199" s="52"/>
      <c r="B1199" s="53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5">
      <c r="A1200" s="52"/>
      <c r="B1200" s="53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5">
      <c r="A1201" s="52"/>
      <c r="B1201" s="53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5">
      <c r="A1202" s="52"/>
      <c r="B1202" s="53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5">
      <c r="A1203" s="52"/>
      <c r="B1203" s="53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5">
      <c r="A1204" s="52"/>
      <c r="B1204" s="53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5">
      <c r="A1205" s="52"/>
      <c r="B1205" s="53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5">
      <c r="A1206" s="52"/>
      <c r="B1206" s="53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5">
      <c r="A1207" s="52"/>
      <c r="B1207" s="53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5">
      <c r="A1208" s="52"/>
      <c r="B1208" s="53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5">
      <c r="A1209" s="52"/>
      <c r="B1209" s="53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5">
      <c r="A1210" s="52"/>
      <c r="B1210" s="53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5">
      <c r="A1211" s="52"/>
      <c r="B1211" s="53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5">
      <c r="A1212" s="52"/>
      <c r="B1212" s="53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5">
      <c r="A1213" s="52"/>
      <c r="B1213" s="53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5">
      <c r="A1214" s="52"/>
      <c r="B1214" s="53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5">
      <c r="A1215" s="52"/>
      <c r="B1215" s="53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5">
      <c r="A1216" s="52"/>
      <c r="B1216" s="53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5">
      <c r="A1217" s="52"/>
      <c r="B1217" s="53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5">
      <c r="A1218" s="52"/>
      <c r="B1218" s="53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5">
      <c r="A1219" s="52"/>
      <c r="B1219" s="53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5">
      <c r="A1220" s="52"/>
      <c r="B1220" s="53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5">
      <c r="A1221" s="52"/>
      <c r="B1221" s="53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5">
      <c r="A1222" s="52"/>
      <c r="B1222" s="53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5">
      <c r="A1223" s="52"/>
      <c r="B1223" s="53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5">
      <c r="A1224" s="52"/>
      <c r="B1224" s="53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5">
      <c r="A1225" s="52"/>
      <c r="B1225" s="53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5">
      <c r="A1226" s="52"/>
      <c r="B1226" s="53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5">
      <c r="A1227" s="52"/>
      <c r="B1227" s="53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5">
      <c r="A1228" s="52"/>
      <c r="B1228" s="53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5">
      <c r="A1229" s="52"/>
      <c r="B1229" s="53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5">
      <c r="A1230" s="52"/>
      <c r="B1230" s="53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5">
      <c r="A1231" s="52"/>
      <c r="B1231" s="53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5">
      <c r="A1232" s="52"/>
      <c r="B1232" s="53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5">
      <c r="A1233" s="52"/>
      <c r="B1233" s="53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5">
      <c r="A1234" s="52"/>
      <c r="B1234" s="53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5">
      <c r="A1235" s="52"/>
      <c r="B1235" s="53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5">
      <c r="A1236" s="52"/>
      <c r="B1236" s="53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5">
      <c r="A1237" s="52"/>
      <c r="B1237" s="53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5">
      <c r="A1238" s="52"/>
      <c r="B1238" s="53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5">
      <c r="A1239" s="52"/>
      <c r="B1239" s="53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5">
      <c r="A1240" s="52"/>
      <c r="B1240" s="53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5">
      <c r="A1241" s="52"/>
      <c r="B1241" s="53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5">
      <c r="A1242" s="52"/>
      <c r="B1242" s="53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5">
      <c r="A1243" s="52"/>
      <c r="B1243" s="53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5">
      <c r="A1244" s="52"/>
      <c r="B1244" s="53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5">
      <c r="A1245" s="52"/>
      <c r="B1245" s="53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5">
      <c r="A1246" s="52"/>
      <c r="B1246" s="53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5">
      <c r="A1247" s="52"/>
      <c r="B1247" s="53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5">
      <c r="A1248" s="52"/>
      <c r="B1248" s="53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5">
      <c r="A1249" s="52"/>
      <c r="B1249" s="53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5">
      <c r="A1250" s="52"/>
      <c r="B1250" s="53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5">
      <c r="A1251" s="52"/>
      <c r="B1251" s="53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5">
      <c r="A1252" s="52"/>
      <c r="B1252" s="53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5">
      <c r="A1253" s="52"/>
      <c r="B1253" s="53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5">
      <c r="A1254" s="52"/>
      <c r="B1254" s="53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5">
      <c r="A1255" s="52"/>
      <c r="B1255" s="53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5">
      <c r="A1256" s="52"/>
      <c r="B1256" s="53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5">
      <c r="A1257" s="52"/>
      <c r="B1257" s="53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5">
      <c r="A1258" s="52"/>
      <c r="B1258" s="53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5">
      <c r="A1259" s="52"/>
      <c r="B1259" s="53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5">
      <c r="A1260" s="52"/>
      <c r="B1260" s="53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5">
      <c r="A1261" s="52"/>
      <c r="B1261" s="53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5">
      <c r="A1262" s="52"/>
      <c r="B1262" s="53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5">
      <c r="A1263" s="52"/>
      <c r="B1263" s="53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5">
      <c r="A1264" s="52"/>
      <c r="B1264" s="53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5">
      <c r="A1265" s="52"/>
      <c r="B1265" s="53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5">
      <c r="A1266" s="52"/>
      <c r="B1266" s="53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5">
      <c r="A1267" s="52"/>
      <c r="B1267" s="53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5">
      <c r="A1268" s="52"/>
      <c r="B1268" s="53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5">
      <c r="A1269" s="52"/>
      <c r="B1269" s="53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5">
      <c r="A1270" s="52"/>
      <c r="B1270" s="53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5">
      <c r="A1271" s="52"/>
      <c r="B1271" s="53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5">
      <c r="A1272" s="52"/>
      <c r="B1272" s="53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5">
      <c r="A1273" s="52"/>
      <c r="B1273" s="53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5">
      <c r="A1274" s="52"/>
      <c r="B1274" s="53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5">
      <c r="A1275" s="52"/>
      <c r="B1275" s="53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5">
      <c r="A1276" s="52"/>
      <c r="B1276" s="53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5">
      <c r="A1277" s="52"/>
      <c r="B1277" s="53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5">
      <c r="A1278" s="52"/>
      <c r="B1278" s="53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5">
      <c r="A1279" s="52"/>
      <c r="B1279" s="53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5">
      <c r="A1280" s="52"/>
      <c r="B1280" s="53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5">
      <c r="A1281" s="52"/>
      <c r="B1281" s="53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5">
      <c r="A1282" s="52"/>
      <c r="B1282" s="53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5">
      <c r="A1283" s="52"/>
      <c r="B1283" s="53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5">
      <c r="A1284" s="52"/>
      <c r="B1284" s="53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5">
      <c r="A1285" s="52"/>
      <c r="B1285" s="53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5">
      <c r="A1286" s="52"/>
      <c r="B1286" s="53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5">
      <c r="A1287" s="52"/>
      <c r="B1287" s="53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5">
      <c r="A1288" s="52"/>
      <c r="B1288" s="53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5">
      <c r="A1289" s="52"/>
      <c r="B1289" s="53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5">
      <c r="A1290" s="52"/>
      <c r="B1290" s="53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5">
      <c r="A1291" s="52"/>
      <c r="B1291" s="53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5">
      <c r="A1292" s="52"/>
      <c r="B1292" s="53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5">
      <c r="A1293" s="52"/>
      <c r="B1293" s="53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5">
      <c r="A1294" s="52"/>
      <c r="B1294" s="53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5">
      <c r="A1295" s="52"/>
      <c r="B1295" s="53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5">
      <c r="A1296" s="52"/>
      <c r="B1296" s="53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5">
      <c r="A1297" s="52"/>
      <c r="B1297" s="53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5">
      <c r="A1298" s="52"/>
      <c r="B1298" s="53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5">
      <c r="A1299" s="52"/>
      <c r="B1299" s="53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5">
      <c r="A1300" s="52"/>
      <c r="B1300" s="53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5">
      <c r="A1301" s="52"/>
      <c r="B1301" s="53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5">
      <c r="A1302" s="52"/>
      <c r="B1302" s="53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5">
      <c r="A1303" s="52"/>
      <c r="B1303" s="53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5">
      <c r="A1304" s="52"/>
      <c r="B1304" s="53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5">
      <c r="A1305" s="52"/>
      <c r="B1305" s="53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5">
      <c r="A1306" s="52"/>
      <c r="B1306" s="53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5">
      <c r="A1307" s="52"/>
      <c r="B1307" s="53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5">
      <c r="A1308" s="52"/>
      <c r="B1308" s="53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5">
      <c r="A1309" s="52"/>
      <c r="B1309" s="53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5">
      <c r="A1310" s="52"/>
      <c r="B1310" s="53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5">
      <c r="A1311" s="52"/>
      <c r="B1311" s="53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5">
      <c r="A1312" s="52"/>
      <c r="B1312" s="53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5">
      <c r="A1313" s="52"/>
      <c r="B1313" s="53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5">
      <c r="A1314" s="52"/>
      <c r="B1314" s="53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5">
      <c r="A1315" s="52"/>
      <c r="B1315" s="53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5">
      <c r="A1316" s="52"/>
      <c r="B1316" s="53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5">
      <c r="A1317" s="52"/>
      <c r="B1317" s="53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5">
      <c r="A1318" s="52"/>
      <c r="B1318" s="53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5">
      <c r="A1319" s="52"/>
      <c r="B1319" s="53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5">
      <c r="A1320" s="52"/>
      <c r="B1320" s="53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5">
      <c r="A1321" s="52"/>
      <c r="B1321" s="53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5">
      <c r="A1322" s="52"/>
      <c r="B1322" s="53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5">
      <c r="A1323" s="52"/>
      <c r="B1323" s="53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5">
      <c r="A1324" s="52"/>
      <c r="B1324" s="53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5">
      <c r="A1325" s="52"/>
      <c r="B1325" s="53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5">
      <c r="A1326" s="52"/>
      <c r="B1326" s="53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5">
      <c r="A1327" s="52"/>
      <c r="B1327" s="53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5">
      <c r="A1328" s="52"/>
      <c r="B1328" s="53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5">
      <c r="A1329" s="52"/>
      <c r="B1329" s="53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5">
      <c r="A1330" s="52"/>
      <c r="B1330" s="53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5">
      <c r="A1331" s="52"/>
      <c r="B1331" s="53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5">
      <c r="A1332" s="52"/>
      <c r="B1332" s="53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5">
      <c r="A1333" s="52"/>
      <c r="B1333" s="53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5">
      <c r="A1334" s="52"/>
      <c r="B1334" s="53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5">
      <c r="A1335" s="52"/>
      <c r="B1335" s="53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5">
      <c r="A1336" s="52"/>
      <c r="B1336" s="53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5">
      <c r="A1337" s="52"/>
      <c r="B1337" s="53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5">
      <c r="A1338" s="52"/>
      <c r="B1338" s="53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5">
      <c r="A1339" s="52"/>
      <c r="B1339" s="53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5">
      <c r="A1340" s="52"/>
      <c r="B1340" s="53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5">
      <c r="A1341" s="52"/>
      <c r="B1341" s="53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5">
      <c r="A1342" s="52"/>
      <c r="B1342" s="53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5">
      <c r="A1343" s="52"/>
      <c r="B1343" s="53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5">
      <c r="A1344" s="52"/>
      <c r="B1344" s="53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5">
      <c r="A1345" s="52"/>
      <c r="B1345" s="53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5">
      <c r="A1346" s="52"/>
      <c r="B1346" s="53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5">
      <c r="A1347" s="52"/>
      <c r="B1347" s="53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5">
      <c r="A1348" s="52"/>
      <c r="B1348" s="53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5">
      <c r="A1349" s="52"/>
      <c r="B1349" s="53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5">
      <c r="A1350" s="52"/>
      <c r="B1350" s="53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5">
      <c r="A1351" s="52"/>
      <c r="B1351" s="53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5">
      <c r="A1352" s="52"/>
      <c r="B1352" s="53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5">
      <c r="A1353" s="52"/>
      <c r="B1353" s="53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5">
      <c r="A1354" s="52"/>
      <c r="B1354" s="53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5">
      <c r="A1355" s="52"/>
      <c r="B1355" s="53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5">
      <c r="A1356" s="52"/>
      <c r="B1356" s="53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5">
      <c r="A1357" s="52"/>
      <c r="B1357" s="53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5">
      <c r="A1358" s="52"/>
      <c r="B1358" s="53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5">
      <c r="A1359" s="52"/>
      <c r="B1359" s="53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5">
      <c r="A1360" s="52"/>
      <c r="B1360" s="53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5">
      <c r="A1361" s="52"/>
      <c r="B1361" s="53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5">
      <c r="A1362" s="52"/>
      <c r="B1362" s="53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5">
      <c r="A1363" s="52"/>
      <c r="B1363" s="53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5">
      <c r="A1364" s="52"/>
      <c r="B1364" s="53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5">
      <c r="A1365" s="52"/>
      <c r="B1365" s="53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5">
      <c r="A1366" s="52"/>
      <c r="B1366" s="53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5">
      <c r="A1367" s="52"/>
      <c r="B1367" s="53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5">
      <c r="A1368" s="52"/>
      <c r="B1368" s="53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5">
      <c r="A1369" s="52"/>
      <c r="B1369" s="53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5">
      <c r="A1370" s="52"/>
      <c r="B1370" s="53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5">
      <c r="A1371" s="52"/>
      <c r="B1371" s="53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5">
      <c r="A1372" s="52"/>
      <c r="B1372" s="53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5">
      <c r="A1373" s="52"/>
      <c r="B1373" s="53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5">
      <c r="A1374" s="52"/>
      <c r="B1374" s="53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5">
      <c r="A1375" s="52"/>
      <c r="B1375" s="53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5">
      <c r="A1376" s="52"/>
      <c r="B1376" s="53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5">
      <c r="A1377" s="52"/>
      <c r="B1377" s="53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5">
      <c r="A1378" s="52"/>
      <c r="B1378" s="53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5">
      <c r="A1379" s="52"/>
      <c r="B1379" s="53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5">
      <c r="A1380" s="52"/>
      <c r="B1380" s="53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5">
      <c r="A1381" s="52"/>
      <c r="B1381" s="53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5">
      <c r="A1382" s="52"/>
      <c r="B1382" s="53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5">
      <c r="A1383" s="52"/>
      <c r="B1383" s="53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5">
      <c r="A1384" s="52"/>
      <c r="B1384" s="53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5">
      <c r="A1385" s="52"/>
      <c r="B1385" s="53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5">
      <c r="A1386" s="52"/>
      <c r="B1386" s="53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5">
      <c r="A1387" s="52"/>
      <c r="B1387" s="53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5">
      <c r="A1388" s="52"/>
      <c r="B1388" s="53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5">
      <c r="A1389" s="52"/>
      <c r="B1389" s="53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5">
      <c r="A1390" s="52"/>
      <c r="B1390" s="53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5">
      <c r="A1391" s="52"/>
      <c r="B1391" s="53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5">
      <c r="A1392" s="52"/>
      <c r="B1392" s="53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5">
      <c r="A1393" s="52"/>
      <c r="B1393" s="53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5">
      <c r="A1394" s="52"/>
      <c r="B1394" s="53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5">
      <c r="A1395" s="52"/>
      <c r="B1395" s="53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5">
      <c r="A1396" s="52"/>
      <c r="B1396" s="53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5">
      <c r="A1397" s="52"/>
      <c r="B1397" s="53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5">
      <c r="A1398" s="52"/>
      <c r="B1398" s="53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5">
      <c r="A1399" s="52"/>
      <c r="B1399" s="53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5">
      <c r="A1400" s="52"/>
      <c r="B1400" s="53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5">
      <c r="A1401" s="52"/>
      <c r="B1401" s="53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5">
      <c r="A1402" s="52"/>
      <c r="B1402" s="53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5">
      <c r="A1403" s="52"/>
      <c r="B1403" s="53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5">
      <c r="A1404" s="52"/>
      <c r="B1404" s="53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5">
      <c r="A1405" s="52"/>
      <c r="B1405" s="53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5">
      <c r="A1406" s="52"/>
      <c r="B1406" s="53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5">
      <c r="A1407" s="52"/>
      <c r="B1407" s="53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5">
      <c r="A1408" s="52"/>
      <c r="B1408" s="53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5">
      <c r="A1409" s="52"/>
      <c r="B1409" s="53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5">
      <c r="A1410" s="52"/>
      <c r="B1410" s="53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5">
      <c r="A1411" s="52"/>
      <c r="B1411" s="53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5">
      <c r="A1412" s="52"/>
      <c r="B1412" s="53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5">
      <c r="A1413" s="52"/>
      <c r="B1413" s="53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5">
      <c r="A1414" s="52"/>
      <c r="B1414" s="53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5">
      <c r="A1415" s="52"/>
      <c r="B1415" s="53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5">
      <c r="A1416" s="52"/>
      <c r="B1416" s="53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5">
      <c r="A1417" s="52"/>
      <c r="B1417" s="53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5">
      <c r="A1418" s="52"/>
      <c r="B1418" s="53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5">
      <c r="A1419" s="52"/>
      <c r="B1419" s="53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5">
      <c r="A1420" s="52"/>
      <c r="B1420" s="53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5">
      <c r="A1421" s="52"/>
      <c r="B1421" s="53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5">
      <c r="A1422" s="52"/>
      <c r="B1422" s="53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5">
      <c r="A1423" s="52"/>
      <c r="B1423" s="53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5">
      <c r="A1424" s="52"/>
      <c r="B1424" s="53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5">
      <c r="A1425" s="52"/>
      <c r="B1425" s="53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5">
      <c r="A1426" s="52"/>
      <c r="B1426" s="53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5">
      <c r="A1427" s="52"/>
      <c r="B1427" s="53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5">
      <c r="A1428" s="52"/>
      <c r="B1428" s="53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5">
      <c r="A1429" s="52"/>
      <c r="B1429" s="53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5">
      <c r="A1430" s="52"/>
      <c r="B1430" s="53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5">
      <c r="A1431" s="52"/>
      <c r="B1431" s="53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5">
      <c r="A1432" s="52"/>
      <c r="B1432" s="53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5">
      <c r="A1433" s="52"/>
      <c r="B1433" s="53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5">
      <c r="A1434" s="52"/>
      <c r="B1434" s="53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5">
      <c r="A1435" s="52"/>
      <c r="B1435" s="53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5">
      <c r="A1436" s="52"/>
      <c r="B1436" s="53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5">
      <c r="A1437" s="52"/>
      <c r="B1437" s="53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5">
      <c r="A1438" s="52"/>
      <c r="B1438" s="53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5">
      <c r="A1439" s="52"/>
      <c r="B1439" s="53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5">
      <c r="A1440" s="52"/>
      <c r="B1440" s="53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5">
      <c r="A1441" s="52"/>
      <c r="B1441" s="53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5">
      <c r="A1442" s="52"/>
      <c r="B1442" s="53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5">
      <c r="A1443" s="52"/>
      <c r="B1443" s="53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5">
      <c r="A1444" s="52"/>
      <c r="B1444" s="53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5">
      <c r="A1445" s="52"/>
      <c r="B1445" s="53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5">
      <c r="A1446" s="52"/>
      <c r="B1446" s="53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5">
      <c r="A1447" s="52"/>
      <c r="B1447" s="53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5">
      <c r="A1448" s="52"/>
      <c r="B1448" s="53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5">
      <c r="A1449" s="52"/>
      <c r="B1449" s="53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5">
      <c r="A1450" s="52"/>
      <c r="B1450" s="53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5">
      <c r="A1451" s="52"/>
      <c r="B1451" s="53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5">
      <c r="A1452" s="52"/>
      <c r="B1452" s="53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5">
      <c r="A1453" s="52"/>
      <c r="B1453" s="53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5">
      <c r="A1454" s="52"/>
      <c r="B1454" s="53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5">
      <c r="A1455" s="52"/>
      <c r="B1455" s="53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5">
      <c r="A1456" s="52"/>
      <c r="B1456" s="53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5">
      <c r="A1457" s="52"/>
      <c r="B1457" s="53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5">
      <c r="A1458" s="52"/>
      <c r="B1458" s="53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5">
      <c r="A1459" s="52"/>
      <c r="B1459" s="53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5">
      <c r="A1460" s="52"/>
      <c r="B1460" s="53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5">
      <c r="A1461" s="52"/>
      <c r="B1461" s="53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5">
      <c r="A1462" s="52"/>
      <c r="B1462" s="53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5">
      <c r="A1463" s="52"/>
      <c r="B1463" s="53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5">
      <c r="A1464" s="52"/>
      <c r="B1464" s="53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5">
      <c r="A1465" s="52"/>
      <c r="B1465" s="53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5">
      <c r="A1466" s="52"/>
      <c r="B1466" s="53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5">
      <c r="A1467" s="52"/>
      <c r="B1467" s="53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5">
      <c r="A1468" s="52"/>
      <c r="B1468" s="53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5">
      <c r="A1469" s="52"/>
      <c r="B1469" s="53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5">
      <c r="A1470" s="52"/>
      <c r="B1470" s="53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5">
      <c r="A1471" s="52"/>
      <c r="B1471" s="53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5">
      <c r="A1472" s="52"/>
      <c r="B1472" s="53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5">
      <c r="A1473" s="52"/>
      <c r="B1473" s="53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5">
      <c r="A1474" s="52"/>
      <c r="B1474" s="53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5">
      <c r="A1475" s="52"/>
      <c r="B1475" s="53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5">
      <c r="A1476" s="52"/>
      <c r="B1476" s="53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5">
      <c r="A1477" s="52"/>
      <c r="B1477" s="53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5">
      <c r="A1478" s="52"/>
      <c r="B1478" s="53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5">
      <c r="A1479" s="52"/>
      <c r="B1479" s="53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5">
      <c r="A1480" s="52"/>
      <c r="B1480" s="53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5">
      <c r="A1481" s="52"/>
      <c r="B1481" s="53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5">
      <c r="A1482" s="52"/>
      <c r="B1482" s="53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5">
      <c r="A1483" s="52"/>
      <c r="B1483" s="53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5">
      <c r="A1484" s="52"/>
      <c r="B1484" s="53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5">
      <c r="A1485" s="52"/>
      <c r="B1485" s="53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5">
      <c r="A1486" s="52"/>
      <c r="B1486" s="53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5">
      <c r="A1487" s="52"/>
      <c r="B1487" s="53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5">
      <c r="A1488" s="52"/>
      <c r="B1488" s="53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5">
      <c r="A1489" s="52"/>
      <c r="B1489" s="53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5">
      <c r="A1490" s="52"/>
      <c r="B1490" s="53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5">
      <c r="A1491" s="52"/>
      <c r="B1491" s="53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5">
      <c r="A1492" s="52"/>
      <c r="B1492" s="53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5">
      <c r="A1493" s="52"/>
      <c r="B1493" s="53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5">
      <c r="A1494" s="52"/>
      <c r="B1494" s="53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5">
      <c r="A1495" s="52"/>
      <c r="B1495" s="53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5">
      <c r="A1496" s="52"/>
      <c r="B1496" s="53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5">
      <c r="A1497" s="52"/>
      <c r="B1497" s="53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5">
      <c r="A1498" s="52"/>
      <c r="B1498" s="53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5">
      <c r="A1499" s="52"/>
      <c r="B1499" s="53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5">
      <c r="A1500" s="52"/>
      <c r="B1500" s="53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5">
      <c r="A1501" s="52"/>
      <c r="B1501" s="53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5">
      <c r="A1502" s="52"/>
      <c r="B1502" s="53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5">
      <c r="A1503" s="52"/>
      <c r="B1503" s="53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5">
      <c r="A1504" s="52"/>
      <c r="B1504" s="53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5">
      <c r="A1505" s="52"/>
      <c r="B1505" s="53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5">
      <c r="A1506" s="52"/>
      <c r="B1506" s="53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5">
      <c r="A1507" s="52"/>
      <c r="B1507" s="53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5">
      <c r="A1508" s="52"/>
      <c r="B1508" s="53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5">
      <c r="A1509" s="52"/>
      <c r="B1509" s="53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5">
      <c r="A1510" s="52"/>
      <c r="B1510" s="53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5">
      <c r="A1511" s="52"/>
      <c r="B1511" s="53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5">
      <c r="A1512" s="52"/>
      <c r="B1512" s="53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5">
      <c r="A1513" s="52"/>
      <c r="B1513" s="53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5">
      <c r="A1514" s="52"/>
      <c r="B1514" s="53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5">
      <c r="A1515" s="52"/>
      <c r="B1515" s="53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5">
      <c r="A1516" s="52"/>
      <c r="B1516" s="53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5">
      <c r="A1517" s="52"/>
      <c r="B1517" s="53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5">
      <c r="A1518" s="52"/>
      <c r="B1518" s="53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5">
      <c r="A1519" s="52"/>
      <c r="B1519" s="53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5">
      <c r="A1520" s="52"/>
      <c r="B1520" s="53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5">
      <c r="A1521" s="52"/>
      <c r="B1521" s="53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5">
      <c r="A1522" s="52"/>
      <c r="B1522" s="53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5">
      <c r="A1523" s="52"/>
      <c r="B1523" s="53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5">
      <c r="A1524" s="52"/>
      <c r="B1524" s="53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5">
      <c r="A1525" s="52"/>
      <c r="B1525" s="53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5">
      <c r="A1526" s="52"/>
      <c r="B1526" s="53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5">
      <c r="A1527" s="52"/>
      <c r="B1527" s="53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5">
      <c r="A1528" s="52"/>
      <c r="B1528" s="53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5">
      <c r="A1529" s="52"/>
      <c r="B1529" s="53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5">
      <c r="A1530" s="52"/>
      <c r="B1530" s="53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5">
      <c r="A1531" s="52"/>
      <c r="B1531" s="53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5">
      <c r="A1532" s="52"/>
      <c r="B1532" s="53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5">
      <c r="A1533" s="52"/>
      <c r="B1533" s="53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5">
      <c r="A1534" s="52"/>
      <c r="B1534" s="53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5">
      <c r="A1535" s="52"/>
      <c r="B1535" s="53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5">
      <c r="A1536" s="52"/>
      <c r="B1536" s="53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5">
      <c r="A1537" s="52"/>
      <c r="B1537" s="53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5">
      <c r="A1538" s="52"/>
      <c r="B1538" s="53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5">
      <c r="A1539" s="52"/>
      <c r="B1539" s="53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5">
      <c r="A1540" s="52"/>
      <c r="B1540" s="53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5">
      <c r="A1541" s="52"/>
      <c r="B1541" s="53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5">
      <c r="A1542" s="52"/>
      <c r="B1542" s="53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5">
      <c r="A1543" s="52"/>
      <c r="B1543" s="53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5">
      <c r="A1544" s="52"/>
      <c r="B1544" s="53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5">
      <c r="A1545" s="52"/>
      <c r="B1545" s="53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5">
      <c r="A1546" s="52"/>
      <c r="B1546" s="53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5">
      <c r="A1547" s="52"/>
      <c r="B1547" s="53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5">
      <c r="A1548" s="52"/>
      <c r="B1548" s="53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5">
      <c r="A1549" s="52"/>
      <c r="B1549" s="53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5">
      <c r="A1550" s="52"/>
      <c r="B1550" s="53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5">
      <c r="A1551" s="52"/>
      <c r="B1551" s="53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5">
      <c r="A1552" s="52"/>
      <c r="B1552" s="53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5">
      <c r="A1553" s="52"/>
      <c r="B1553" s="53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5">
      <c r="A1554" s="52"/>
      <c r="B1554" s="53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5">
      <c r="A1555" s="52"/>
      <c r="B1555" s="53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5">
      <c r="A1556" s="52"/>
      <c r="B1556" s="53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5">
      <c r="A1557" s="52"/>
      <c r="B1557" s="53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5">
      <c r="A1558" s="52"/>
      <c r="B1558" s="53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5">
      <c r="A1559" s="52"/>
      <c r="B1559" s="53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5">
      <c r="A1560" s="52"/>
      <c r="B1560" s="53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5">
      <c r="A1561" s="52"/>
      <c r="B1561" s="53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5">
      <c r="A1562" s="52"/>
      <c r="B1562" s="53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5">
      <c r="A1563" s="52"/>
      <c r="B1563" s="53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5">
      <c r="A1564" s="52"/>
      <c r="B1564" s="53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5">
      <c r="A1565" s="52"/>
      <c r="B1565" s="53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5">
      <c r="A1566" s="52"/>
      <c r="B1566" s="53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5">
      <c r="A1567" s="52"/>
      <c r="B1567" s="53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5">
      <c r="A1568" s="52"/>
      <c r="B1568" s="53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5">
      <c r="A1569" s="52"/>
      <c r="B1569" s="53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5">
      <c r="A1570" s="52"/>
      <c r="B1570" s="53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5">
      <c r="A1571" s="52"/>
      <c r="B1571" s="53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5">
      <c r="A1572" s="52"/>
      <c r="B1572" s="53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5">
      <c r="A1573" s="52"/>
      <c r="B1573" s="53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5">
      <c r="A1574" s="52"/>
      <c r="B1574" s="53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5">
      <c r="A1575" s="52"/>
      <c r="B1575" s="53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5">
      <c r="A1576" s="52"/>
      <c r="B1576" s="53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5">
      <c r="A1577" s="52"/>
      <c r="B1577" s="53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5">
      <c r="A1578" s="52"/>
      <c r="B1578" s="53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5">
      <c r="A1579" s="52"/>
      <c r="B1579" s="53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5">
      <c r="A1580" s="52"/>
      <c r="B1580" s="53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5">
      <c r="A1581" s="52"/>
      <c r="B1581" s="53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5">
      <c r="A1582" s="52"/>
      <c r="B1582" s="53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5">
      <c r="A1583" s="52"/>
      <c r="B1583" s="53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5">
      <c r="A1584" s="52"/>
      <c r="B1584" s="53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5">
      <c r="A1585" s="52"/>
      <c r="B1585" s="53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5">
      <c r="A1586" s="52"/>
      <c r="B1586" s="53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5">
      <c r="A1587" s="52"/>
      <c r="B1587" s="53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5">
      <c r="A1588" s="52"/>
      <c r="B1588" s="53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5">
      <c r="A1589" s="52"/>
      <c r="B1589" s="53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5">
      <c r="A1590" s="52"/>
      <c r="B1590" s="53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5">
      <c r="A1591" s="52"/>
      <c r="B1591" s="53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5">
      <c r="A1592" s="52"/>
      <c r="B1592" s="53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5">
      <c r="A1593" s="52"/>
      <c r="B1593" s="53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5">
      <c r="A1594" s="52"/>
      <c r="B1594" s="53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5">
      <c r="A1595" s="52"/>
      <c r="B1595" s="53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5">
      <c r="A1596" s="52"/>
      <c r="B1596" s="53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5">
      <c r="A1597" s="52"/>
      <c r="B1597" s="53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5">
      <c r="A1598" s="52"/>
      <c r="B1598" s="53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5">
      <c r="A1599" s="52"/>
      <c r="B1599" s="53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5">
      <c r="A1600" s="52"/>
      <c r="B1600" s="53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5">
      <c r="A1601" s="52"/>
      <c r="B1601" s="53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5">
      <c r="A1602" s="52"/>
      <c r="B1602" s="53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5">
      <c r="A1603" s="52"/>
      <c r="B1603" s="53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5">
      <c r="A1604" s="52"/>
      <c r="B1604" s="53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5">
      <c r="A1605" s="52"/>
      <c r="B1605" s="53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5">
      <c r="A1606" s="52"/>
      <c r="B1606" s="53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5">
      <c r="A1607" s="52"/>
      <c r="B1607" s="53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5">
      <c r="A1608" s="52"/>
      <c r="B1608" s="53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5">
      <c r="A1609" s="52"/>
      <c r="B1609" s="53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5">
      <c r="A1610" s="52"/>
      <c r="B1610" s="53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5">
      <c r="A1611" s="52"/>
      <c r="B1611" s="53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5">
      <c r="A1612" s="52"/>
      <c r="B1612" s="53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5">
      <c r="A1613" s="52"/>
      <c r="B1613" s="53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5">
      <c r="A1614" s="52"/>
      <c r="B1614" s="53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5">
      <c r="A1615" s="52"/>
      <c r="B1615" s="53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5">
      <c r="A1616" s="52"/>
      <c r="B1616" s="53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5">
      <c r="A1617" s="52"/>
      <c r="B1617" s="53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5">
      <c r="A1618" s="52"/>
      <c r="B1618" s="53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5">
      <c r="A1619" s="52"/>
      <c r="B1619" s="53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5">
      <c r="A1620" s="52"/>
      <c r="B1620" s="53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5">
      <c r="A1621" s="52"/>
      <c r="B1621" s="53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5">
      <c r="A1622" s="52"/>
      <c r="B1622" s="53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5">
      <c r="A1623" s="52"/>
      <c r="B1623" s="53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5">
      <c r="A1624" s="52"/>
      <c r="B1624" s="53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5">
      <c r="A1625" s="52"/>
      <c r="B1625" s="53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5">
      <c r="A1626" s="52"/>
      <c r="B1626" s="53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5">
      <c r="A1627" s="52"/>
      <c r="B1627" s="53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5">
      <c r="A1628" s="52"/>
      <c r="B1628" s="53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5">
      <c r="A1629" s="52"/>
      <c r="B1629" s="53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5">
      <c r="A1630" s="52"/>
      <c r="B1630" s="53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5">
      <c r="A1631" s="52"/>
      <c r="B1631" s="53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5">
      <c r="A1632" s="52"/>
      <c r="B1632" s="53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5">
      <c r="A1633" s="52"/>
      <c r="B1633" s="53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5">
      <c r="A1634" s="52"/>
      <c r="B1634" s="53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5">
      <c r="A1635" s="52"/>
      <c r="B1635" s="53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5">
      <c r="A1636" s="52"/>
      <c r="B1636" s="53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5">
      <c r="A1637" s="52"/>
      <c r="B1637" s="53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5">
      <c r="A1638" s="52"/>
      <c r="B1638" s="53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5">
      <c r="A1639" s="52"/>
      <c r="B1639" s="53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5">
      <c r="A1640" s="52"/>
      <c r="B1640" s="53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5">
      <c r="A1641" s="52"/>
      <c r="B1641" s="53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5">
      <c r="A1642" s="52"/>
      <c r="B1642" s="53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5">
      <c r="A1643" s="52"/>
      <c r="B1643" s="53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5">
      <c r="A1644" s="52"/>
      <c r="B1644" s="53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5">
      <c r="A1645" s="52"/>
      <c r="B1645" s="53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5">
      <c r="A1646" s="52"/>
      <c r="B1646" s="53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5">
      <c r="A1647" s="52"/>
      <c r="B1647" s="53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5">
      <c r="A1648" s="52"/>
      <c r="B1648" s="53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5">
      <c r="A1649" s="52"/>
      <c r="B1649" s="53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5">
      <c r="A1650" s="52"/>
      <c r="B1650" s="53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5">
      <c r="A1651" s="52"/>
      <c r="B1651" s="53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5">
      <c r="A1652" s="52"/>
      <c r="B1652" s="53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5">
      <c r="A1653" s="52"/>
      <c r="B1653" s="53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5">
      <c r="A1654" s="52"/>
      <c r="B1654" s="53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5">
      <c r="A1655" s="52"/>
      <c r="B1655" s="53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5">
      <c r="A1656" s="52"/>
      <c r="B1656" s="53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5">
      <c r="A1657" s="52"/>
      <c r="B1657" s="53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5">
      <c r="A1658" s="52"/>
      <c r="B1658" s="53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5">
      <c r="A1659" s="52"/>
      <c r="B1659" s="53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5">
      <c r="A1660" s="52"/>
      <c r="B1660" s="53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5">
      <c r="A1661" s="52"/>
      <c r="B1661" s="53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5">
      <c r="A1662" s="52"/>
      <c r="B1662" s="53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5">
      <c r="A1663" s="52"/>
      <c r="B1663" s="53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5">
      <c r="A1664" s="52"/>
      <c r="B1664" s="53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5">
      <c r="A1665" s="52"/>
      <c r="B1665" s="53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5">
      <c r="A1666" s="52"/>
      <c r="B1666" s="53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5">
      <c r="A1667" s="52"/>
      <c r="B1667" s="53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5">
      <c r="A1668" s="52"/>
      <c r="B1668" s="53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5">
      <c r="A1669" s="52"/>
      <c r="B1669" s="53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5">
      <c r="A1670" s="52"/>
      <c r="B1670" s="53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5">
      <c r="A1671" s="52"/>
      <c r="B1671" s="53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5">
      <c r="A1672" s="52"/>
      <c r="B1672" s="53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5">
      <c r="A1673" s="52"/>
      <c r="B1673" s="53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5">
      <c r="A1674" s="52"/>
      <c r="B1674" s="53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5">
      <c r="A1675" s="52"/>
      <c r="B1675" s="53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5">
      <c r="A1676" s="52"/>
      <c r="B1676" s="53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5">
      <c r="A1677" s="52"/>
      <c r="B1677" s="53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5">
      <c r="A1678" s="52"/>
      <c r="B1678" s="53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5">
      <c r="A1679" s="52"/>
      <c r="B1679" s="53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5">
      <c r="A1680" s="52"/>
      <c r="B1680" s="53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5">
      <c r="A1681" s="52"/>
      <c r="B1681" s="53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5">
      <c r="A1682" s="52"/>
      <c r="B1682" s="53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5">
      <c r="A1683" s="52"/>
      <c r="B1683" s="53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5">
      <c r="A1684" s="52"/>
      <c r="B1684" s="53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5">
      <c r="A1685" s="52"/>
      <c r="B1685" s="53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5">
      <c r="A1686" s="52"/>
      <c r="B1686" s="53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5">
      <c r="A1687" s="52"/>
      <c r="B1687" s="53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5">
      <c r="A1688" s="52"/>
      <c r="B1688" s="53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5">
      <c r="A1689" s="52"/>
      <c r="B1689" s="53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5">
      <c r="A1690" s="52"/>
      <c r="B1690" s="53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5">
      <c r="A1691" s="52"/>
      <c r="B1691" s="53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5">
      <c r="A1692" s="52"/>
      <c r="B1692" s="53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5">
      <c r="A1693" s="52"/>
      <c r="B1693" s="53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5">
      <c r="A1694" s="52"/>
      <c r="B1694" s="53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5">
      <c r="A1695" s="52"/>
      <c r="B1695" s="53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5">
      <c r="A1696" s="52"/>
      <c r="B1696" s="53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5">
      <c r="A1697" s="52"/>
      <c r="B1697" s="53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5">
      <c r="A1698" s="52"/>
      <c r="B1698" s="53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5">
      <c r="A1699" s="52"/>
      <c r="B1699" s="53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5">
      <c r="A1700" s="52"/>
      <c r="B1700" s="53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5">
      <c r="A1701" s="52"/>
      <c r="B1701" s="53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5">
      <c r="A1702" s="52"/>
      <c r="B1702" s="53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5">
      <c r="A1703" s="52"/>
      <c r="B1703" s="53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5">
      <c r="A1704" s="52"/>
      <c r="B1704" s="53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5">
      <c r="A1705" s="52"/>
      <c r="B1705" s="53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5">
      <c r="A1706" s="52"/>
      <c r="B1706" s="53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5">
      <c r="A1707" s="52"/>
      <c r="B1707" s="53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5">
      <c r="A1708" s="52"/>
      <c r="B1708" s="53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5">
      <c r="A1709" s="52"/>
      <c r="B1709" s="53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5">
      <c r="A1710" s="52"/>
      <c r="B1710" s="53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5">
      <c r="A1711" s="52"/>
      <c r="B1711" s="53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5">
      <c r="A1712" s="52"/>
      <c r="B1712" s="53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5">
      <c r="A1713" s="52"/>
      <c r="B1713" s="53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5">
      <c r="A1714" s="52"/>
      <c r="B1714" s="53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5">
      <c r="A1715" s="52"/>
      <c r="B1715" s="53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5">
      <c r="A1716" s="52"/>
      <c r="B1716" s="53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5">
      <c r="A1717" s="52"/>
      <c r="B1717" s="53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5">
      <c r="A1718" s="52"/>
      <c r="B1718" s="53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5">
      <c r="A1719" s="52"/>
      <c r="B1719" s="53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5">
      <c r="A1720" s="52"/>
      <c r="B1720" s="53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5">
      <c r="A1721" s="52"/>
      <c r="B1721" s="53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5">
      <c r="A1722" s="52"/>
      <c r="B1722" s="53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5">
      <c r="A1723" s="52"/>
      <c r="B1723" s="53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5">
      <c r="A1724" s="52"/>
      <c r="B1724" s="53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5">
      <c r="A1725" s="52"/>
      <c r="B1725" s="53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5">
      <c r="A1726" s="52"/>
      <c r="B1726" s="53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5">
      <c r="A1727" s="52"/>
      <c r="B1727" s="53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5">
      <c r="A1728" s="52"/>
      <c r="B1728" s="53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5">
      <c r="A1729" s="52"/>
      <c r="B1729" s="53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5">
      <c r="A1730" s="52"/>
      <c r="B1730" s="53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5">
      <c r="A1731" s="52"/>
      <c r="B1731" s="53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5">
      <c r="A1732" s="52"/>
      <c r="B1732" s="53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5">
      <c r="A1733" s="52"/>
      <c r="B1733" s="53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5">
      <c r="A1734" s="52"/>
      <c r="B1734" s="53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5">
      <c r="A1735" s="52"/>
      <c r="B1735" s="53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5">
      <c r="A1736" s="52"/>
      <c r="B1736" s="53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5">
      <c r="A1737" s="52"/>
      <c r="B1737" s="53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5">
      <c r="A1738" s="52"/>
      <c r="B1738" s="53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5">
      <c r="A1739" s="52"/>
      <c r="B1739" s="53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5">
      <c r="A1740" s="52"/>
      <c r="B1740" s="53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5">
      <c r="A1741" s="52"/>
      <c r="B1741" s="53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5">
      <c r="A1742" s="52"/>
      <c r="B1742" s="53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5">
      <c r="A1743" s="52"/>
      <c r="B1743" s="53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5">
      <c r="A1744" s="52"/>
      <c r="B1744" s="53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5">
      <c r="A1745" s="52"/>
      <c r="B1745" s="53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5">
      <c r="A1746" s="52"/>
      <c r="B1746" s="53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5">
      <c r="A1747" s="52"/>
      <c r="B1747" s="53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5">
      <c r="A1748" s="52"/>
      <c r="B1748" s="53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5">
      <c r="A1749" s="52"/>
      <c r="B1749" s="53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5">
      <c r="A1750" s="52"/>
      <c r="B1750" s="53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5">
      <c r="A1751" s="52"/>
      <c r="B1751" s="53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5">
      <c r="A1752" s="52"/>
      <c r="B1752" s="53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5">
      <c r="A1753" s="52"/>
      <c r="B1753" s="53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5">
      <c r="A1754" s="52"/>
      <c r="B1754" s="53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5">
      <c r="A1755" s="52"/>
      <c r="B1755" s="53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5">
      <c r="A1756" s="52"/>
      <c r="B1756" s="53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5">
      <c r="A1757" s="52"/>
      <c r="B1757" s="53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5">
      <c r="A1758" s="52"/>
      <c r="B1758" s="53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5">
      <c r="A1759" s="52"/>
      <c r="B1759" s="53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5">
      <c r="A1760" s="52"/>
      <c r="B1760" s="53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5">
      <c r="A1761" s="52"/>
      <c r="B1761" s="53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5">
      <c r="A1762" s="52"/>
      <c r="B1762" s="53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5">
      <c r="A1763" s="52"/>
      <c r="B1763" s="53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5">
      <c r="A1764" s="52"/>
      <c r="B1764" s="53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5">
      <c r="A1765" s="52"/>
      <c r="B1765" s="53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5">
      <c r="A1766" s="52"/>
      <c r="B1766" s="53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5">
      <c r="A1767" s="52"/>
      <c r="B1767" s="53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5">
      <c r="A1768" s="52"/>
      <c r="B1768" s="53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5">
      <c r="A1769" s="52"/>
      <c r="B1769" s="53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5">
      <c r="A1770" s="52"/>
      <c r="B1770" s="53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5">
      <c r="A1771" s="52"/>
      <c r="B1771" s="53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5">
      <c r="A1772" s="52"/>
      <c r="B1772" s="53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5">
      <c r="A1773" s="52"/>
      <c r="B1773" s="53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5">
      <c r="A1774" s="52"/>
      <c r="B1774" s="53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5">
      <c r="A1775" s="52"/>
      <c r="B1775" s="53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5">
      <c r="A1776" s="52"/>
      <c r="B1776" s="53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5">
      <c r="A1777" s="52"/>
      <c r="B1777" s="53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5">
      <c r="A1778" s="52"/>
      <c r="B1778" s="53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5">
      <c r="A1779" s="52"/>
      <c r="B1779" s="53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5">
      <c r="A1780" s="52"/>
      <c r="B1780" s="53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5">
      <c r="A1781" s="52"/>
      <c r="B1781" s="53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5">
      <c r="A1782" s="52"/>
      <c r="B1782" s="53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5">
      <c r="A1783" s="52"/>
      <c r="B1783" s="53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5">
      <c r="A1784" s="52"/>
      <c r="B1784" s="53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5">
      <c r="A1785" s="52"/>
      <c r="B1785" s="53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5">
      <c r="A1786" s="52"/>
      <c r="B1786" s="53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5">
      <c r="A1787" s="52"/>
      <c r="B1787" s="53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5">
      <c r="A1788" s="52"/>
      <c r="B1788" s="53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5">
      <c r="A1789" s="52"/>
      <c r="B1789" s="53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5">
      <c r="A1790" s="52"/>
      <c r="B1790" s="53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5">
      <c r="A1791" s="52"/>
      <c r="B1791" s="53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5">
      <c r="A1792" s="52"/>
      <c r="B1792" s="53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5">
      <c r="A1793" s="52"/>
      <c r="B1793" s="53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5">
      <c r="A1794" s="52"/>
      <c r="B1794" s="53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5">
      <c r="A1795" s="52"/>
      <c r="B1795" s="53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5">
      <c r="A1796" s="52"/>
      <c r="B1796" s="53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5">
      <c r="A1797" s="52"/>
      <c r="B1797" s="53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5">
      <c r="A1798" s="52"/>
      <c r="B1798" s="53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5">
      <c r="A1799" s="52"/>
      <c r="B1799" s="53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5">
      <c r="A1800" s="52"/>
      <c r="B1800" s="53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5">
      <c r="A1801" s="52"/>
      <c r="B1801" s="53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5">
      <c r="A1802" s="52"/>
      <c r="B1802" s="53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5">
      <c r="A1803" s="52"/>
      <c r="B1803" s="53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5">
      <c r="A1804" s="52"/>
      <c r="B1804" s="53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5">
      <c r="A1805" s="52"/>
      <c r="B1805" s="53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5">
      <c r="A1806" s="52"/>
      <c r="B1806" s="53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5">
      <c r="A1807" s="52"/>
      <c r="B1807" s="53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5">
      <c r="A1808" s="52"/>
      <c r="B1808" s="53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5">
      <c r="A1809" s="52"/>
      <c r="B1809" s="53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5">
      <c r="A1810" s="52"/>
      <c r="B1810" s="53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5">
      <c r="A1811" s="52"/>
      <c r="B1811" s="53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5">
      <c r="A1812" s="52"/>
      <c r="B1812" s="53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5">
      <c r="A1813" s="52"/>
      <c r="B1813" s="53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5">
      <c r="A1814" s="52"/>
      <c r="B1814" s="53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5">
      <c r="A1815" s="52"/>
      <c r="B1815" s="53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5">
      <c r="A1816" s="52"/>
      <c r="B1816" s="53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5">
      <c r="A1817" s="52"/>
      <c r="B1817" s="53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5">
      <c r="A1818" s="52"/>
      <c r="B1818" s="53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5">
      <c r="A1819" s="52"/>
      <c r="B1819" s="53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5">
      <c r="A1820" s="52"/>
      <c r="B1820" s="53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5">
      <c r="A1821" s="52"/>
      <c r="B1821" s="53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5">
      <c r="A1822" s="52"/>
      <c r="B1822" s="53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5">
      <c r="A1823" s="52"/>
      <c r="B1823" s="53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5">
      <c r="A1824" s="52"/>
      <c r="B1824" s="53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5">
      <c r="A1825" s="52"/>
      <c r="B1825" s="53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5">
      <c r="A1826" s="52"/>
      <c r="B1826" s="53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5">
      <c r="A1827" s="52"/>
      <c r="B1827" s="53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5">
      <c r="A1828" s="52"/>
      <c r="B1828" s="53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5">
      <c r="A1829" s="52"/>
      <c r="B1829" s="53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5">
      <c r="A1830" s="52"/>
      <c r="B1830" s="53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5">
      <c r="A1831" s="52"/>
      <c r="B1831" s="53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5">
      <c r="A1832" s="52"/>
      <c r="B1832" s="53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5">
      <c r="A1833" s="52"/>
      <c r="B1833" s="53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5">
      <c r="A1834" s="52"/>
      <c r="B1834" s="53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5">
      <c r="A1835" s="52"/>
      <c r="B1835" s="53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5">
      <c r="A1836" s="52"/>
      <c r="B1836" s="53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5">
      <c r="A1837" s="52"/>
      <c r="B1837" s="53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5">
      <c r="A1838" s="52"/>
      <c r="B1838" s="53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5">
      <c r="A1839" s="52"/>
      <c r="B1839" s="53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5">
      <c r="A1840" s="52"/>
      <c r="B1840" s="53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5">
      <c r="A1841" s="52"/>
      <c r="B1841" s="53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5">
      <c r="A1842" s="52"/>
      <c r="B1842" s="53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5">
      <c r="A1843" s="52"/>
      <c r="B1843" s="53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5">
      <c r="A1844" s="52"/>
      <c r="B1844" s="53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5">
      <c r="A1845" s="52"/>
      <c r="B1845" s="53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5">
      <c r="A1846" s="52"/>
      <c r="B1846" s="53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5">
      <c r="A1847" s="52"/>
      <c r="B1847" s="53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5">
      <c r="A1848" s="52"/>
      <c r="B1848" s="53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5">
      <c r="A1849" s="52"/>
      <c r="B1849" s="53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5">
      <c r="A1850" s="52"/>
      <c r="B1850" s="53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5">
      <c r="A1851" s="52"/>
      <c r="B1851" s="53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5">
      <c r="A1852" s="52"/>
      <c r="B1852" s="53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5">
      <c r="A1853" s="52"/>
      <c r="B1853" s="53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5">
      <c r="A1854" s="52"/>
      <c r="B1854" s="53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5">
      <c r="A1855" s="52"/>
      <c r="B1855" s="53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5">
      <c r="A1856" s="52"/>
      <c r="B1856" s="53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5">
      <c r="A1857" s="52"/>
      <c r="B1857" s="53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5">
      <c r="A1858" s="52"/>
      <c r="B1858" s="53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5">
      <c r="A1859" s="52"/>
      <c r="B1859" s="53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5">
      <c r="A1860" s="52"/>
      <c r="B1860" s="53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5">
      <c r="A1861" s="52"/>
      <c r="B1861" s="53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5">
      <c r="A1862" s="52"/>
      <c r="B1862" s="53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5">
      <c r="A1863" s="52"/>
      <c r="B1863" s="53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5">
      <c r="A1864" s="52"/>
      <c r="B1864" s="53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5">
      <c r="A1865" s="52"/>
      <c r="B1865" s="53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5">
      <c r="A1866" s="52"/>
      <c r="B1866" s="53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5">
      <c r="A1867" s="52"/>
      <c r="B1867" s="53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5">
      <c r="A1868" s="52"/>
      <c r="B1868" s="53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5">
      <c r="A1869" s="52"/>
      <c r="B1869" s="53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5">
      <c r="A1870" s="52"/>
      <c r="B1870" s="53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5">
      <c r="A1871" s="52"/>
      <c r="B1871" s="53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5">
      <c r="A1872" s="52"/>
      <c r="B1872" s="53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5">
      <c r="A1873" s="52"/>
      <c r="B1873" s="53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5">
      <c r="A1874" s="52"/>
      <c r="B1874" s="53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5">
      <c r="A1875" s="52"/>
      <c r="B1875" s="53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5">
      <c r="A1876" s="52"/>
      <c r="B1876" s="53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5">
      <c r="A1877" s="52"/>
      <c r="B1877" s="53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5">
      <c r="A1878" s="52"/>
      <c r="B1878" s="53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5">
      <c r="A1879" s="52"/>
      <c r="B1879" s="53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5">
      <c r="A1880" s="52"/>
      <c r="B1880" s="53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5">
      <c r="A1881" s="52"/>
      <c r="B1881" s="53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5">
      <c r="A1882" s="52"/>
      <c r="B1882" s="53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5">
      <c r="A1883" s="52"/>
      <c r="B1883" s="53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5">
      <c r="A1884" s="52"/>
      <c r="B1884" s="53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5">
      <c r="A1885" s="52"/>
      <c r="B1885" s="53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5">
      <c r="A1886" s="52"/>
      <c r="B1886" s="53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5">
      <c r="A1887" s="52"/>
      <c r="B1887" s="53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5">
      <c r="A1888" s="52"/>
      <c r="B1888" s="53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5">
      <c r="A1889" s="52"/>
      <c r="B1889" s="53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5">
      <c r="A1890" s="52"/>
      <c r="B1890" s="53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5">
      <c r="A1891" s="52"/>
      <c r="B1891" s="53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5">
      <c r="A1892" s="52"/>
      <c r="B1892" s="53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5">
      <c r="A1893" s="52"/>
      <c r="B1893" s="53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5">
      <c r="A1894" s="52"/>
      <c r="B1894" s="53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5">
      <c r="A1895" s="52"/>
      <c r="B1895" s="53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5">
      <c r="A1896" s="52"/>
      <c r="B1896" s="53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5">
      <c r="A1897" s="52"/>
      <c r="B1897" s="53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5">
      <c r="A1898" s="52"/>
      <c r="B1898" s="53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5">
      <c r="A1899" s="52"/>
      <c r="B1899" s="53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5">
      <c r="A1900" s="52"/>
      <c r="B1900" s="53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5">
      <c r="A1901" s="52"/>
      <c r="B1901" s="53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5">
      <c r="A1902" s="52"/>
      <c r="B1902" s="53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5">
      <c r="A1903" s="52"/>
      <c r="B1903" s="53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5">
      <c r="A1904" s="52"/>
      <c r="B1904" s="53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5">
      <c r="A1905" s="52"/>
      <c r="B1905" s="53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5">
      <c r="A1906" s="52"/>
      <c r="B1906" s="53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5">
      <c r="A1907" s="52"/>
      <c r="B1907" s="53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5">
      <c r="A1908" s="52"/>
      <c r="B1908" s="53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5">
      <c r="A1909" s="52"/>
      <c r="B1909" s="53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5">
      <c r="A1910" s="52"/>
      <c r="B1910" s="53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5">
      <c r="A1911" s="52"/>
      <c r="B1911" s="53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5">
      <c r="A1912" s="52"/>
      <c r="B1912" s="53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5">
      <c r="A1913" s="52"/>
      <c r="B1913" s="53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5">
      <c r="A1914" s="52"/>
      <c r="B1914" s="53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5">
      <c r="A1915" s="52"/>
      <c r="B1915" s="53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5">
      <c r="A1916" s="52"/>
      <c r="B1916" s="53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5">
      <c r="A1917" s="52"/>
      <c r="B1917" s="53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5">
      <c r="A1918" s="52"/>
      <c r="B1918" s="53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5">
      <c r="A1919" s="52"/>
      <c r="B1919" s="53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5">
      <c r="A1920" s="52"/>
      <c r="B1920" s="53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5">
      <c r="A1921" s="52"/>
      <c r="B1921" s="53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5">
      <c r="A1922" s="52"/>
      <c r="B1922" s="53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5">
      <c r="A1923" s="52"/>
      <c r="B1923" s="53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5">
      <c r="A1924" s="52"/>
      <c r="B1924" s="53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5">
      <c r="A1925" s="52"/>
      <c r="B1925" s="53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5">
      <c r="A1926" s="52"/>
      <c r="B1926" s="53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5">
      <c r="A1927" s="52"/>
      <c r="B1927" s="53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5">
      <c r="A1928" s="52"/>
      <c r="B1928" s="53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5">
      <c r="A1929" s="52"/>
      <c r="B1929" s="53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5">
      <c r="A1930" s="52"/>
      <c r="B1930" s="53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5">
      <c r="A1931" s="52"/>
      <c r="B1931" s="53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5">
      <c r="A1932" s="52"/>
      <c r="B1932" s="53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5">
      <c r="A1933" s="52"/>
      <c r="B1933" s="53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5">
      <c r="A1934" s="52"/>
      <c r="B1934" s="53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5">
      <c r="A1935" s="52"/>
      <c r="B1935" s="53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5">
      <c r="A1936" s="52"/>
      <c r="B1936" s="53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5">
      <c r="A1937" s="52"/>
      <c r="B1937" s="53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5">
      <c r="A1938" s="52"/>
      <c r="B1938" s="53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5">
      <c r="A1939" s="52"/>
      <c r="B1939" s="53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5">
      <c r="A1940" s="52"/>
      <c r="B1940" s="53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5">
      <c r="A1941" s="52"/>
      <c r="B1941" s="53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5">
      <c r="A1942" s="52"/>
      <c r="B1942" s="53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5">
      <c r="A1943" s="52"/>
      <c r="B1943" s="53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5">
      <c r="A1944" s="52"/>
      <c r="B1944" s="53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5">
      <c r="A1945" s="52"/>
      <c r="B1945" s="53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5">
      <c r="A1946" s="52"/>
      <c r="B1946" s="53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5">
      <c r="A1947" s="52"/>
      <c r="B1947" s="53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5">
      <c r="A1948" s="52"/>
      <c r="B1948" s="53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5">
      <c r="A1949" s="52"/>
      <c r="B1949" s="53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5">
      <c r="A1950" s="52"/>
      <c r="B1950" s="53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5">
      <c r="A1951" s="52"/>
      <c r="B1951" s="53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5">
      <c r="A1952" s="52"/>
      <c r="B1952" s="53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5">
      <c r="A1953" s="52"/>
      <c r="B1953" s="53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5">
      <c r="A1954" s="52"/>
      <c r="B1954" s="53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5">
      <c r="A1955" s="52"/>
      <c r="B1955" s="53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5">
      <c r="A1956" s="52"/>
      <c r="B1956" s="53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5">
      <c r="A1957" s="52"/>
      <c r="B1957" s="53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5">
      <c r="A1958" s="52"/>
      <c r="B1958" s="53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5">
      <c r="A1959" s="52"/>
      <c r="B1959" s="53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5">
      <c r="A1960" s="52"/>
      <c r="B1960" s="53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5">
      <c r="A1961" s="52"/>
      <c r="B1961" s="53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5">
      <c r="A1962" s="52"/>
      <c r="B1962" s="53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5">
      <c r="A1963" s="52"/>
      <c r="B1963" s="53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5">
      <c r="A1964" s="52"/>
      <c r="B1964" s="53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5">
      <c r="A1965" s="52"/>
      <c r="B1965" s="53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5">
      <c r="A1966" s="52"/>
      <c r="B1966" s="53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5">
      <c r="A1967" s="52"/>
      <c r="B1967" s="53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5">
      <c r="A1968" s="52"/>
      <c r="B1968" s="53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5">
      <c r="A1969" s="52"/>
      <c r="B1969" s="53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5">
      <c r="A1970" s="52"/>
      <c r="B1970" s="53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5">
      <c r="A1971" s="52"/>
      <c r="B1971" s="53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5">
      <c r="A1972" s="52"/>
      <c r="B1972" s="53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5">
      <c r="A1973" s="52"/>
      <c r="B1973" s="53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5">
      <c r="A1974" s="52"/>
      <c r="B1974" s="53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5">
      <c r="A1975" s="52"/>
      <c r="B1975" s="53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5">
      <c r="A1976" s="52"/>
      <c r="B1976" s="53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5">
      <c r="A1977" s="52"/>
      <c r="B1977" s="53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5">
      <c r="A1978" s="52"/>
      <c r="B1978" s="53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5">
      <c r="A1979" s="52"/>
      <c r="B1979" s="53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5">
      <c r="A1980" s="52"/>
      <c r="B1980" s="53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5">
      <c r="A1981" s="52"/>
      <c r="B1981" s="53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5">
      <c r="A1982" s="52"/>
      <c r="B1982" s="53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5">
      <c r="A1983" s="52"/>
      <c r="B1983" s="53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5">
      <c r="A1984" s="52"/>
      <c r="B1984" s="53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5">
      <c r="A1985" s="52"/>
      <c r="B1985" s="53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5">
      <c r="A1986" s="52"/>
      <c r="B1986" s="53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5">
      <c r="A1987" s="52"/>
      <c r="B1987" s="53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5">
      <c r="A1988" s="52"/>
      <c r="B1988" s="53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5">
      <c r="A1989" s="52"/>
      <c r="B1989" s="53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5">
      <c r="A1990" s="52"/>
      <c r="B1990" s="53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5">
      <c r="A1991" s="52"/>
      <c r="B1991" s="53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5">
      <c r="A1992" s="52"/>
      <c r="B1992" s="53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5">
      <c r="A1993" s="52"/>
      <c r="B1993" s="53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5">
      <c r="A1994" s="52"/>
      <c r="B1994" s="53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5">
      <c r="A1995" s="52"/>
      <c r="B1995" s="53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5">
      <c r="A1996" s="52"/>
      <c r="B1996" s="53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5">
      <c r="A1997" s="52"/>
      <c r="B1997" s="53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5">
      <c r="A1998" s="52"/>
      <c r="B1998" s="53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5">
      <c r="A1999" s="52"/>
      <c r="B1999" s="53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5">
      <c r="A2000" s="52"/>
      <c r="B2000" s="53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5">
      <c r="A2001" s="52"/>
      <c r="B2001" s="53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5">
      <c r="A2002" s="52"/>
      <c r="B2002" s="53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5">
      <c r="A2003" s="52"/>
      <c r="B2003" s="53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5">
      <c r="A2004" s="52"/>
      <c r="B2004" s="53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5">
      <c r="A2005" s="52"/>
      <c r="B2005" s="53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5">
      <c r="A2006" s="52"/>
      <c r="B2006" s="53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5">
      <c r="A2007" s="52"/>
      <c r="B2007" s="53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5">
      <c r="A2008" s="52"/>
      <c r="B2008" s="53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5">
      <c r="A2009" s="52"/>
      <c r="B2009" s="53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5">
      <c r="A2010" s="52"/>
      <c r="B2010" s="53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5">
      <c r="A2011" s="52"/>
      <c r="B2011" s="53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5">
      <c r="A2012" s="52"/>
      <c r="B2012" s="53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5">
      <c r="A2013" s="52"/>
      <c r="B2013" s="53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5">
      <c r="A2014" s="52"/>
      <c r="B2014" s="53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5">
      <c r="A2015" s="52"/>
      <c r="B2015" s="53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5">
      <c r="A2016" s="52"/>
      <c r="B2016" s="53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5">
      <c r="A2017" s="52"/>
      <c r="B2017" s="53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5">
      <c r="A2018" s="52"/>
      <c r="B2018" s="53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5">
      <c r="A2019" s="52"/>
      <c r="B2019" s="53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5">
      <c r="A2020" s="52"/>
      <c r="B2020" s="53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5">
      <c r="A2021" s="52"/>
      <c r="B2021" s="53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5">
      <c r="A2022" s="52"/>
      <c r="B2022" s="53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5">
      <c r="A2023" s="52"/>
      <c r="B2023" s="53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5">
      <c r="A2024" s="52"/>
      <c r="B2024" s="53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5">
      <c r="A2025" s="52"/>
      <c r="B2025" s="53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5">
      <c r="A2026" s="52"/>
      <c r="B2026" s="53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5">
      <c r="A2027" s="52"/>
      <c r="B2027" s="53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5">
      <c r="A2028" s="52"/>
      <c r="B2028" s="53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5">
      <c r="A2029" s="52"/>
      <c r="B2029" s="53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5">
      <c r="A2030" s="52"/>
      <c r="B2030" s="53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5">
      <c r="A2031" s="52"/>
      <c r="B2031" s="53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5">
      <c r="A2032" s="52"/>
      <c r="B2032" s="53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5">
      <c r="A2033" s="52"/>
      <c r="B2033" s="53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5">
      <c r="A2034" s="52"/>
      <c r="B2034" s="53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5">
      <c r="A2035" s="52"/>
      <c r="B2035" s="53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5">
      <c r="A2036" s="52"/>
      <c r="B2036" s="53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5">
      <c r="A2037" s="52"/>
      <c r="B2037" s="53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5">
      <c r="A2038" s="52"/>
      <c r="B2038" s="53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5">
      <c r="A2039" s="52"/>
      <c r="B2039" s="53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5">
      <c r="A2040" s="52"/>
      <c r="B2040" s="53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5">
      <c r="A2041" s="52"/>
      <c r="B2041" s="53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5">
      <c r="A2042" s="52"/>
      <c r="B2042" s="53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5">
      <c r="A2043" s="52"/>
      <c r="B2043" s="53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5">
      <c r="A2044" s="52"/>
      <c r="B2044" s="53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5">
      <c r="A2045" s="52"/>
      <c r="B2045" s="53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5">
      <c r="A2046" s="52"/>
      <c r="B2046" s="53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5">
      <c r="A2047" s="52"/>
      <c r="B2047" s="53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5">
      <c r="A2048" s="52"/>
      <c r="B2048" s="53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5">
      <c r="A2049" s="52"/>
      <c r="B2049" s="53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5">
      <c r="A2050" s="52"/>
      <c r="B2050" s="53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5">
      <c r="A2051" s="52"/>
      <c r="B2051" s="53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5">
      <c r="A2052" s="52"/>
      <c r="B2052" s="53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5">
      <c r="A2053" s="52"/>
      <c r="B2053" s="53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5">
      <c r="A2054" s="52"/>
      <c r="B2054" s="53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5">
      <c r="A2055" s="52"/>
      <c r="B2055" s="53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5">
      <c r="A2056" s="52"/>
      <c r="B2056" s="53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5">
      <c r="A2057" s="52"/>
      <c r="B2057" s="53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5">
      <c r="A2058" s="52"/>
      <c r="B2058" s="53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5">
      <c r="A2059" s="52"/>
      <c r="B2059" s="53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5">
      <c r="A2060" s="52"/>
      <c r="B2060" s="53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5">
      <c r="A2061" s="52"/>
      <c r="B2061" s="53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5">
      <c r="A2062" s="52"/>
      <c r="B2062" s="53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5">
      <c r="A2063" s="52"/>
      <c r="B2063" s="53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5">
      <c r="A2064" s="52"/>
      <c r="B2064" s="53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5">
      <c r="A2065" s="52"/>
      <c r="B2065" s="53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5">
      <c r="A2066" s="52"/>
      <c r="B2066" s="53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5">
      <c r="A2067" s="52"/>
      <c r="B2067" s="53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5">
      <c r="A2068" s="52"/>
      <c r="B2068" s="53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5">
      <c r="A2069" s="52"/>
      <c r="B2069" s="53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5">
      <c r="A2070" s="52"/>
      <c r="B2070" s="53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5">
      <c r="A2071" s="52"/>
      <c r="B2071" s="53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5">
      <c r="A2072" s="52"/>
      <c r="B2072" s="53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5">
      <c r="A2073" s="52"/>
      <c r="B2073" s="53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5">
      <c r="A2074" s="52"/>
      <c r="B2074" s="53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5">
      <c r="A2075" s="52"/>
      <c r="B2075" s="53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5">
      <c r="A2076" s="52"/>
      <c r="B2076" s="53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5">
      <c r="A2077" s="52"/>
      <c r="B2077" s="53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5">
      <c r="A2078" s="52"/>
      <c r="B2078" s="53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5">
      <c r="A2079" s="52"/>
      <c r="B2079" s="53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5">
      <c r="A2080" s="52"/>
      <c r="B2080" s="53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5">
      <c r="A2081" s="52"/>
      <c r="B2081" s="53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5">
      <c r="A2082" s="52"/>
      <c r="B2082" s="53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5">
      <c r="A2083" s="52"/>
      <c r="B2083" s="53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5">
      <c r="A2084" s="52"/>
      <c r="B2084" s="53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5">
      <c r="A2085" s="52"/>
      <c r="B2085" s="53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5">
      <c r="A2086" s="52"/>
      <c r="B2086" s="53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5">
      <c r="A2087" s="52"/>
      <c r="B2087" s="53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5">
      <c r="A2088" s="52"/>
      <c r="B2088" s="53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5">
      <c r="A2089" s="52"/>
      <c r="B2089" s="53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5">
      <c r="A2090" s="52"/>
      <c r="B2090" s="53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5">
      <c r="A2091" s="52"/>
      <c r="B2091" s="53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5">
      <c r="A2092" s="52"/>
      <c r="B2092" s="53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5">
      <c r="A2093" s="52"/>
      <c r="B2093" s="53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5">
      <c r="A2094" s="52"/>
      <c r="B2094" s="53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5">
      <c r="A2095" s="52"/>
      <c r="B2095" s="53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5">
      <c r="A2096" s="52"/>
      <c r="B2096" s="53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5">
      <c r="A2097" s="52"/>
      <c r="B2097" s="53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5">
      <c r="A2098" s="52"/>
      <c r="B2098" s="53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5">
      <c r="A2099" s="52"/>
      <c r="B2099" s="53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5">
      <c r="A2100" s="52"/>
      <c r="B2100" s="53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5">
      <c r="A2101" s="52"/>
      <c r="B2101" s="53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5">
      <c r="A2102" s="52"/>
      <c r="B2102" s="53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5">
      <c r="A2103" s="52"/>
      <c r="B2103" s="53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5">
      <c r="A2104" s="52"/>
      <c r="B2104" s="53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5">
      <c r="A2105" s="52"/>
      <c r="B2105" s="53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5">
      <c r="A2106" s="52"/>
      <c r="B2106" s="53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5">
      <c r="A2107" s="52"/>
      <c r="B2107" s="53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5">
      <c r="A2108" s="52"/>
      <c r="B2108" s="53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5">
      <c r="A2109" s="52"/>
      <c r="B2109" s="53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5">
      <c r="A2110" s="52"/>
      <c r="B2110" s="53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5">
      <c r="A2111" s="52"/>
      <c r="B2111" s="53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5">
      <c r="A2112" s="52"/>
      <c r="B2112" s="53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5">
      <c r="A2113" s="52"/>
      <c r="B2113" s="53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5">
      <c r="A2114" s="52"/>
      <c r="B2114" s="53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5">
      <c r="A2115" s="52"/>
      <c r="B2115" s="53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5">
      <c r="A2116" s="52"/>
      <c r="B2116" s="53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5">
      <c r="A2117" s="52"/>
      <c r="B2117" s="53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5">
      <c r="A2118" s="52"/>
      <c r="B2118" s="53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5">
      <c r="A2119" s="52"/>
      <c r="B2119" s="53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5">
      <c r="A2120" s="52"/>
      <c r="B2120" s="53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5">
      <c r="A2121" s="52"/>
      <c r="B2121" s="53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5">
      <c r="A2122" s="52"/>
      <c r="B2122" s="53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5">
      <c r="A2123" s="52"/>
      <c r="B2123" s="53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5">
      <c r="A2124" s="52"/>
      <c r="B2124" s="53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5">
      <c r="A2125" s="52"/>
      <c r="B2125" s="53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5">
      <c r="A2126" s="52"/>
      <c r="B2126" s="53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5">
      <c r="A2127" s="52"/>
      <c r="B2127" s="53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5">
      <c r="A2128" s="52"/>
      <c r="B2128" s="53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5">
      <c r="A2129" s="52"/>
      <c r="B2129" s="53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5">
      <c r="A2130" s="52"/>
      <c r="B2130" s="53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5">
      <c r="A2131" s="52"/>
      <c r="B2131" s="53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5">
      <c r="A2132" s="52"/>
      <c r="B2132" s="53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5">
      <c r="A2133" s="52"/>
      <c r="B2133" s="53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5">
      <c r="A2134" s="52"/>
      <c r="B2134" s="53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5">
      <c r="A2135" s="52"/>
      <c r="B2135" s="53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5">
      <c r="A2136" s="52"/>
      <c r="B2136" s="53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5">
      <c r="A2137" s="52"/>
      <c r="B2137" s="53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5">
      <c r="A2138" s="52"/>
      <c r="B2138" s="53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5">
      <c r="A2139" s="52"/>
      <c r="B2139" s="53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5">
      <c r="A2140" s="52"/>
      <c r="B2140" s="53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5">
      <c r="A2141" s="52"/>
      <c r="B2141" s="53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5">
      <c r="A2142" s="52"/>
      <c r="B2142" s="53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5">
      <c r="A2143" s="52"/>
      <c r="B2143" s="53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5">
      <c r="A2144" s="52"/>
      <c r="B2144" s="53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5">
      <c r="A2145" s="52"/>
      <c r="B2145" s="53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5">
      <c r="A2146" s="52"/>
      <c r="B2146" s="53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5">
      <c r="A2147" s="52"/>
      <c r="B2147" s="53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5">
      <c r="A2148" s="52"/>
      <c r="B2148" s="53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5">
      <c r="A2149" s="52"/>
      <c r="B2149" s="53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5">
      <c r="A2150" s="52"/>
      <c r="B2150" s="53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5">
      <c r="A2151" s="52"/>
      <c r="B2151" s="53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5">
      <c r="A2152" s="52"/>
      <c r="B2152" s="53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5">
      <c r="A2153" s="52"/>
      <c r="B2153" s="53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5">
      <c r="A2154" s="52"/>
      <c r="B2154" s="53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5">
      <c r="A2155" s="52"/>
      <c r="B2155" s="53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5">
      <c r="A2156" s="52"/>
      <c r="B2156" s="53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5">
      <c r="A2157" s="52"/>
      <c r="B2157" s="53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5">
      <c r="A2158" s="52"/>
      <c r="B2158" s="53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5">
      <c r="A2159" s="52"/>
      <c r="B2159" s="53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5">
      <c r="A2160" s="52"/>
      <c r="B2160" s="53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5">
      <c r="A2161" s="52"/>
      <c r="B2161" s="53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5">
      <c r="A2162" s="52"/>
      <c r="B2162" s="53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5">
      <c r="A2163" s="52"/>
      <c r="B2163" s="53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5">
      <c r="A2164" s="52"/>
      <c r="B2164" s="53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5">
      <c r="A2165" s="52"/>
      <c r="B2165" s="53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5">
      <c r="A2166" s="52"/>
      <c r="B2166" s="53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5">
      <c r="A2167" s="52"/>
      <c r="B2167" s="53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5">
      <c r="A2168" s="52"/>
      <c r="B2168" s="53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5">
      <c r="A2169" s="52"/>
      <c r="B2169" s="53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5">
      <c r="A2170" s="52"/>
      <c r="B2170" s="53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5">
      <c r="A2171" s="52"/>
      <c r="B2171" s="53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5">
      <c r="A2172" s="52"/>
      <c r="B2172" s="53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5">
      <c r="A2173" s="52"/>
      <c r="B2173" s="53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5">
      <c r="A2174" s="52"/>
      <c r="B2174" s="53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5">
      <c r="A2175" s="52"/>
      <c r="B2175" s="53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5">
      <c r="A2176" s="52"/>
      <c r="B2176" s="53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5">
      <c r="A2177" s="52"/>
      <c r="B2177" s="53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5">
      <c r="A2178" s="52"/>
      <c r="B2178" s="53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5">
      <c r="A2179" s="52"/>
      <c r="B2179" s="53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5">
      <c r="A2180" s="52"/>
      <c r="B2180" s="53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5">
      <c r="A2181" s="52"/>
      <c r="B2181" s="53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5">
      <c r="A2182" s="52"/>
      <c r="B2182" s="53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5">
      <c r="A2183" s="52"/>
      <c r="B2183" s="53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5">
      <c r="A2184" s="52"/>
      <c r="B2184" s="53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5">
      <c r="A2185" s="52"/>
      <c r="B2185" s="53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5">
      <c r="A2186" s="52"/>
      <c r="B2186" s="53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5">
      <c r="A2187" s="52"/>
      <c r="B2187" s="53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5">
      <c r="A2188" s="52"/>
      <c r="B2188" s="53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5">
      <c r="A2189" s="52"/>
      <c r="B2189" s="53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5">
      <c r="A2190" s="52"/>
      <c r="B2190" s="53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5">
      <c r="A2191" s="52"/>
      <c r="B2191" s="53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5">
      <c r="A2192" s="52"/>
      <c r="B2192" s="53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5">
      <c r="A2193" s="52"/>
      <c r="B2193" s="53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5">
      <c r="A2194" s="52"/>
      <c r="B2194" s="53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5">
      <c r="A2195" s="52"/>
      <c r="B2195" s="53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5">
      <c r="A2196" s="52"/>
      <c r="B2196" s="53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5">
      <c r="A2197" s="52"/>
      <c r="B2197" s="53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5">
      <c r="A2198" s="52"/>
      <c r="B2198" s="53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5">
      <c r="A2199" s="52"/>
      <c r="B2199" s="53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5">
      <c r="A2200" s="52"/>
      <c r="B2200" s="53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5">
      <c r="A2201" s="52"/>
      <c r="B2201" s="53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5">
      <c r="A2202" s="52"/>
      <c r="B2202" s="53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5">
      <c r="A2203" s="52"/>
      <c r="B2203" s="53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5">
      <c r="A2204" s="52"/>
      <c r="B2204" s="53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5">
      <c r="A2205" s="52"/>
      <c r="B2205" s="53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5">
      <c r="A2206" s="52"/>
      <c r="B2206" s="53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5">
      <c r="A2207" s="52"/>
      <c r="B2207" s="53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5">
      <c r="A2208" s="52"/>
      <c r="B2208" s="53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5">
      <c r="A2209" s="52"/>
      <c r="B2209" s="53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5">
      <c r="A2210" s="52"/>
      <c r="B2210" s="53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5">
      <c r="A2211" s="52"/>
      <c r="B2211" s="53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5">
      <c r="A2212" s="52"/>
      <c r="B2212" s="53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5">
      <c r="A2213" s="52"/>
      <c r="B2213" s="53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5">
      <c r="A2214" s="52"/>
      <c r="B2214" s="53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5">
      <c r="A2215" s="52"/>
      <c r="B2215" s="53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5">
      <c r="A2216" s="52"/>
      <c r="B2216" s="53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5">
      <c r="A2217" s="52"/>
      <c r="B2217" s="53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5">
      <c r="A2218" s="52"/>
      <c r="B2218" s="53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5">
      <c r="A2219" s="52"/>
      <c r="B2219" s="53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5">
      <c r="A2220" s="52"/>
      <c r="B2220" s="53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5">
      <c r="A2221" s="52"/>
      <c r="B2221" s="53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5">
      <c r="A2222" s="52"/>
      <c r="B2222" s="53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5">
      <c r="A2223" s="52"/>
      <c r="B2223" s="53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5">
      <c r="A2224" s="52"/>
      <c r="B2224" s="53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5">
      <c r="A2225" s="52"/>
      <c r="B2225" s="53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5">
      <c r="A2226" s="52"/>
      <c r="B2226" s="53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5">
      <c r="A2227" s="52"/>
      <c r="B2227" s="53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5">
      <c r="A2228" s="52"/>
      <c r="B2228" s="53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5">
      <c r="A2229" s="52"/>
      <c r="B2229" s="53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5">
      <c r="A2230" s="52"/>
      <c r="B2230" s="53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5">
      <c r="A2231" s="52"/>
      <c r="B2231" s="53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5">
      <c r="A2232" s="52"/>
      <c r="B2232" s="53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5">
      <c r="A2233" s="52"/>
      <c r="B2233" s="53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5">
      <c r="A2234" s="52"/>
      <c r="B2234" s="53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5">
      <c r="A2235" s="52"/>
      <c r="B2235" s="53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5">
      <c r="A2236" s="52"/>
      <c r="B2236" s="53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5">
      <c r="A2237" s="52"/>
      <c r="B2237" s="53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5">
      <c r="A2238" s="52"/>
      <c r="B2238" s="53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5">
      <c r="A2239" s="52"/>
      <c r="B2239" s="53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5">
      <c r="A2240" s="52"/>
      <c r="B2240" s="53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5">
      <c r="A2241" s="52"/>
      <c r="B2241" s="53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5">
      <c r="A2242" s="52"/>
      <c r="B2242" s="53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5">
      <c r="A2243" s="52"/>
      <c r="B2243" s="53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5">
      <c r="A2244" s="52"/>
      <c r="B2244" s="53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5">
      <c r="A2245" s="52"/>
      <c r="B2245" s="53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5">
      <c r="A2246" s="52"/>
      <c r="B2246" s="53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5">
      <c r="A2247" s="52"/>
      <c r="B2247" s="53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5">
      <c r="A2248" s="52"/>
      <c r="B2248" s="53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5">
      <c r="A2249" s="52"/>
      <c r="B2249" s="53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5">
      <c r="A2250" s="52"/>
      <c r="B2250" s="53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5">
      <c r="A2251" s="52"/>
      <c r="B2251" s="53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5">
      <c r="A2252" s="52"/>
      <c r="B2252" s="53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5">
      <c r="A2253" s="52"/>
      <c r="B2253" s="53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5">
      <c r="A2254" s="52"/>
      <c r="B2254" s="53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5">
      <c r="A2255" s="52"/>
      <c r="B2255" s="53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5">
      <c r="A2256" s="52"/>
      <c r="B2256" s="53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5">
      <c r="A2257" s="52"/>
      <c r="B2257" s="53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5">
      <c r="A2258" s="52"/>
      <c r="B2258" s="53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5">
      <c r="A2259" s="52"/>
      <c r="B2259" s="53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5">
      <c r="A2260" s="52"/>
      <c r="B2260" s="53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5">
      <c r="A2261" s="52"/>
      <c r="B2261" s="53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5">
      <c r="A2262" s="52"/>
      <c r="B2262" s="53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5">
      <c r="A2263" s="52"/>
      <c r="B2263" s="53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5">
      <c r="A2264" s="52"/>
      <c r="B2264" s="53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5">
      <c r="A2265" s="52"/>
      <c r="B2265" s="53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5">
      <c r="A2266" s="52"/>
      <c r="B2266" s="53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5">
      <c r="A2267" s="52"/>
      <c r="B2267" s="53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5">
      <c r="A2268" s="52"/>
      <c r="B2268" s="53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5">
      <c r="A2269" s="52"/>
      <c r="B2269" s="53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5">
      <c r="A2270" s="52"/>
      <c r="B2270" s="53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5">
      <c r="A2271" s="52"/>
      <c r="B2271" s="53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5">
      <c r="A2272" s="52"/>
      <c r="B2272" s="53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5">
      <c r="A2273" s="52"/>
      <c r="B2273" s="53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5">
      <c r="A2274" s="52"/>
      <c r="B2274" s="53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5">
      <c r="A2275" s="52"/>
      <c r="B2275" s="53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5">
      <c r="A2276" s="52"/>
      <c r="B2276" s="53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5">
      <c r="A2277" s="52"/>
      <c r="B2277" s="53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5">
      <c r="A2278" s="52"/>
      <c r="B2278" s="53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5">
      <c r="A2279" s="52"/>
      <c r="B2279" s="53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5">
      <c r="A2280" s="52"/>
      <c r="B2280" s="53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5">
      <c r="A2281" s="52"/>
      <c r="B2281" s="53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5">
      <c r="A2282" s="52"/>
      <c r="B2282" s="53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5">
      <c r="A2283" s="52"/>
      <c r="B2283" s="53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5">
      <c r="A2284" s="52"/>
      <c r="B2284" s="53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5">
      <c r="A2285" s="52"/>
      <c r="B2285" s="53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5">
      <c r="A2286" s="52"/>
      <c r="B2286" s="53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5">
      <c r="A2287" s="52"/>
      <c r="B2287" s="53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5">
      <c r="A2288" s="52"/>
      <c r="B2288" s="53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5">
      <c r="A2289" s="52"/>
      <c r="B2289" s="53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5">
      <c r="A2290" s="52"/>
      <c r="B2290" s="53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5">
      <c r="A2291" s="52"/>
      <c r="B2291" s="53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5">
      <c r="A2292" s="52"/>
      <c r="B2292" s="53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5">
      <c r="A2293" s="52"/>
      <c r="B2293" s="53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5">
      <c r="A2294" s="52"/>
      <c r="B2294" s="53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5">
      <c r="A2295" s="52"/>
      <c r="B2295" s="53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5">
      <c r="A2296" s="52"/>
      <c r="B2296" s="53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5">
      <c r="A2297" s="52"/>
      <c r="B2297" s="53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5">
      <c r="A2298" s="52"/>
      <c r="B2298" s="53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5">
      <c r="A2299" s="52"/>
      <c r="B2299" s="53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5">
      <c r="A2300" s="52"/>
      <c r="B2300" s="53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5">
      <c r="A2301" s="52"/>
      <c r="B2301" s="53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5">
      <c r="A2302" s="52"/>
      <c r="B2302" s="53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5">
      <c r="A2303" s="52"/>
      <c r="B2303" s="53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5">
      <c r="A2304" s="52"/>
      <c r="B2304" s="53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5">
      <c r="A2305" s="52"/>
      <c r="B2305" s="53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5">
      <c r="A2306" s="52"/>
      <c r="B2306" s="53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5">
      <c r="A2307" s="52"/>
      <c r="B2307" s="53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5">
      <c r="A2308" s="52"/>
      <c r="B2308" s="53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5">
      <c r="A2309" s="52"/>
      <c r="B2309" s="53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5">
      <c r="A2310" s="52"/>
      <c r="B2310" s="53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5">
      <c r="A2311" s="52"/>
      <c r="B2311" s="53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5">
      <c r="A2312" s="52"/>
      <c r="B2312" s="53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5">
      <c r="A2313" s="52"/>
      <c r="B2313" s="53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5">
      <c r="A2314" s="52"/>
      <c r="B2314" s="53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5">
      <c r="A2315" s="52"/>
      <c r="B2315" s="53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5">
      <c r="A2316" s="52"/>
      <c r="B2316" s="53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5">
      <c r="A2317" s="52"/>
      <c r="B2317" s="53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5">
      <c r="A2318" s="52"/>
      <c r="B2318" s="53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5">
      <c r="A2319" s="52"/>
      <c r="B2319" s="53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5">
      <c r="A2320" s="52"/>
      <c r="B2320" s="53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5">
      <c r="A2321" s="52"/>
      <c r="B2321" s="53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5">
      <c r="A2322" s="52"/>
      <c r="B2322" s="53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5">
      <c r="A2323" s="52"/>
      <c r="B2323" s="53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5">
      <c r="A2324" s="52"/>
      <c r="B2324" s="53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5">
      <c r="A2325" s="52"/>
      <c r="B2325" s="53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5">
      <c r="A2326" s="52"/>
      <c r="B2326" s="53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5">
      <c r="A2327" s="52"/>
      <c r="B2327" s="53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5">
      <c r="A2328" s="52"/>
      <c r="B2328" s="53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5">
      <c r="A2329" s="52"/>
      <c r="B2329" s="53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5">
      <c r="A2330" s="52"/>
      <c r="B2330" s="53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5">
      <c r="A2331" s="52"/>
      <c r="B2331" s="53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5">
      <c r="A2332" s="52"/>
      <c r="B2332" s="53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5">
      <c r="A2333" s="52"/>
      <c r="B2333" s="53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5">
      <c r="A2334" s="52"/>
      <c r="B2334" s="53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5">
      <c r="A2335" s="52"/>
      <c r="B2335" s="53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5">
      <c r="A2336" s="52"/>
      <c r="B2336" s="53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5">
      <c r="A2337" s="52"/>
      <c r="B2337" s="53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5">
      <c r="A2338" s="52"/>
      <c r="B2338" s="53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5">
      <c r="A2339" s="52"/>
      <c r="B2339" s="53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5">
      <c r="A2340" s="52"/>
      <c r="B2340" s="53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5">
      <c r="A2341" s="52"/>
      <c r="B2341" s="53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5">
      <c r="A2342" s="52"/>
      <c r="B2342" s="53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5">
      <c r="A2343" s="52"/>
      <c r="B2343" s="53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5">
      <c r="A2344" s="52"/>
      <c r="B2344" s="53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5">
      <c r="A2345" s="52"/>
      <c r="B2345" s="53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5">
      <c r="A2346" s="52"/>
      <c r="B2346" s="53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5">
      <c r="A2347" s="52"/>
      <c r="B2347" s="53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5">
      <c r="A2348" s="52"/>
      <c r="B2348" s="53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5">
      <c r="A2349" s="52"/>
      <c r="B2349" s="53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5">
      <c r="A2350" s="52"/>
      <c r="B2350" s="53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5">
      <c r="A2351" s="52"/>
      <c r="B2351" s="53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5">
      <c r="A2352" s="52"/>
      <c r="B2352" s="53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5">
      <c r="A2353" s="52"/>
      <c r="B2353" s="53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5">
      <c r="A2354" s="52"/>
      <c r="B2354" s="53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5">
      <c r="A2355" s="52"/>
      <c r="B2355" s="53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5">
      <c r="A2356" s="52"/>
      <c r="B2356" s="53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5">
      <c r="A2357" s="52"/>
      <c r="B2357" s="53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5">
      <c r="A2358" s="52"/>
      <c r="B2358" s="53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5">
      <c r="A2359" s="52"/>
      <c r="B2359" s="53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5">
      <c r="A2360" s="52"/>
      <c r="B2360" s="53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5">
      <c r="A2361" s="52"/>
      <c r="B2361" s="53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5">
      <c r="A2362" s="52"/>
      <c r="B2362" s="53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5">
      <c r="A2363" s="52"/>
      <c r="B2363" s="53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5">
      <c r="A2364" s="52"/>
      <c r="B2364" s="53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5">
      <c r="A2365" s="52"/>
      <c r="B2365" s="53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5">
      <c r="A2366" s="52"/>
      <c r="B2366" s="53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5">
      <c r="A2367" s="52"/>
      <c r="B2367" s="53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5">
      <c r="A2368" s="52"/>
      <c r="B2368" s="53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5">
      <c r="A2369" s="52"/>
      <c r="B2369" s="53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5">
      <c r="A2370" s="52"/>
      <c r="B2370" s="53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5">
      <c r="A2371" s="52"/>
      <c r="B2371" s="53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5">
      <c r="A2372" s="52"/>
      <c r="B2372" s="53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5">
      <c r="A2373" s="52"/>
      <c r="B2373" s="53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5">
      <c r="A2374" s="52"/>
      <c r="B2374" s="53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5">
      <c r="A2375" s="52"/>
      <c r="B2375" s="53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5">
      <c r="A2376" s="52"/>
      <c r="B2376" s="53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5">
      <c r="A2377" s="52"/>
      <c r="B2377" s="53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5">
      <c r="A2378" s="52"/>
      <c r="B2378" s="53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5">
      <c r="A2379" s="52"/>
      <c r="B2379" s="53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5">
      <c r="A2380" s="52"/>
      <c r="B2380" s="53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5">
      <c r="A2381" s="52"/>
      <c r="B2381" s="53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5">
      <c r="A2382" s="52"/>
      <c r="B2382" s="53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5">
      <c r="A2383" s="52"/>
      <c r="B2383" s="53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5">
      <c r="A2384" s="52"/>
      <c r="B2384" s="53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5">
      <c r="A2385" s="52"/>
      <c r="B2385" s="53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5">
      <c r="A2386" s="52"/>
      <c r="B2386" s="53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5">
      <c r="A2387" s="52"/>
      <c r="B2387" s="53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5">
      <c r="A2388" s="52"/>
      <c r="B2388" s="53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5">
      <c r="A2389" s="52"/>
      <c r="B2389" s="53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5">
      <c r="A2390" s="52"/>
      <c r="B2390" s="53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5">
      <c r="A2391" s="52"/>
      <c r="B2391" s="53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5">
      <c r="A2392" s="52"/>
      <c r="B2392" s="53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5">
      <c r="A2393" s="52"/>
      <c r="B2393" s="53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5">
      <c r="A2394" s="52"/>
      <c r="B2394" s="53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5">
      <c r="A2395" s="52"/>
      <c r="B2395" s="53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5">
      <c r="A2396" s="52"/>
      <c r="B2396" s="53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5">
      <c r="A2397" s="52"/>
      <c r="B2397" s="53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5">
      <c r="A2398" s="52"/>
      <c r="B2398" s="53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5">
      <c r="A2399" s="52"/>
      <c r="B2399" s="53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5">
      <c r="A2400" s="52"/>
      <c r="B2400" s="53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5">
      <c r="A2401" s="52"/>
      <c r="B2401" s="53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5">
      <c r="A2402" s="52"/>
      <c r="B2402" s="53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5">
      <c r="A2403" s="52"/>
      <c r="B2403" s="53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5">
      <c r="A2404" s="52"/>
      <c r="B2404" s="53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5">
      <c r="A2405" s="52"/>
      <c r="B2405" s="53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5">
      <c r="A2406" s="52"/>
      <c r="B2406" s="53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5">
      <c r="A2407" s="52"/>
      <c r="B2407" s="53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5">
      <c r="A2408" s="52"/>
      <c r="B2408" s="53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5">
      <c r="A2409" s="52"/>
      <c r="B2409" s="53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5">
      <c r="A2410" s="52"/>
      <c r="B2410" s="53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5">
      <c r="A2411" s="52"/>
      <c r="B2411" s="53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5">
      <c r="A2412" s="52"/>
      <c r="B2412" s="53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5">
      <c r="A2413" s="52"/>
      <c r="B2413" s="53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5">
      <c r="A2414" s="52"/>
      <c r="B2414" s="53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5">
      <c r="A2415" s="52"/>
      <c r="B2415" s="53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5">
      <c r="A2416" s="52"/>
      <c r="B2416" s="53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5">
      <c r="A2417" s="52"/>
      <c r="B2417" s="53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5">
      <c r="A2418" s="52"/>
      <c r="B2418" s="53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5">
      <c r="A2419" s="52"/>
      <c r="B2419" s="53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5">
      <c r="A2420" s="52"/>
      <c r="B2420" s="53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5">
      <c r="A2421" s="52"/>
      <c r="B2421" s="53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5">
      <c r="A2422" s="52"/>
      <c r="B2422" s="53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5">
      <c r="A2423" s="52"/>
      <c r="B2423" s="53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5">
      <c r="A2424" s="52"/>
      <c r="B2424" s="53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5">
      <c r="A2425" s="52"/>
      <c r="B2425" s="53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5">
      <c r="A2426" s="52"/>
      <c r="B2426" s="53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5">
      <c r="A2427" s="52"/>
      <c r="B2427" s="53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5">
      <c r="A2428" s="52"/>
      <c r="B2428" s="53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5">
      <c r="A2429" s="52"/>
      <c r="B2429" s="53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5">
      <c r="A2430" s="52"/>
      <c r="B2430" s="53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5">
      <c r="A2431" s="52"/>
      <c r="B2431" s="53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5">
      <c r="A2432" s="52"/>
      <c r="B2432" s="53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5">
      <c r="A2433" s="52"/>
      <c r="B2433" s="53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5">
      <c r="A2434" s="52"/>
      <c r="B2434" s="53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5">
      <c r="A2435" s="52"/>
      <c r="B2435" s="53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5">
      <c r="A2436" s="52"/>
      <c r="B2436" s="53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5">
      <c r="A2437" s="52"/>
      <c r="B2437" s="53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5">
      <c r="A2438" s="52"/>
      <c r="B2438" s="53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5">
      <c r="A2439" s="52"/>
      <c r="B2439" s="53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5">
      <c r="A2440" s="52"/>
      <c r="B2440" s="53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5">
      <c r="A2441" s="52"/>
      <c r="B2441" s="53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5">
      <c r="A2442" s="52"/>
      <c r="B2442" s="53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5">
      <c r="A2443" s="52"/>
      <c r="B2443" s="53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5">
      <c r="A2444" s="52"/>
      <c r="B2444" s="53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5">
      <c r="A2445" s="52"/>
      <c r="B2445" s="53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5">
      <c r="A2446" s="52"/>
      <c r="B2446" s="53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5">
      <c r="A2447" s="52"/>
      <c r="B2447" s="53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5">
      <c r="A2448" s="52"/>
      <c r="B2448" s="53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5">
      <c r="A2449" s="52"/>
      <c r="B2449" s="53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5">
      <c r="A2450" s="52"/>
      <c r="B2450" s="53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5">
      <c r="A2451" s="52"/>
      <c r="B2451" s="53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5">
      <c r="A2452" s="52"/>
      <c r="B2452" s="53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5">
      <c r="A2453" s="52"/>
      <c r="B2453" s="53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5">
      <c r="A2454" s="52"/>
      <c r="B2454" s="53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5">
      <c r="A2455" s="52"/>
      <c r="B2455" s="53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5">
      <c r="A2456" s="52"/>
      <c r="B2456" s="53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5">
      <c r="A2457" s="52"/>
      <c r="B2457" s="53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5">
      <c r="A2458" s="52"/>
      <c r="B2458" s="53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5">
      <c r="A2459" s="52"/>
      <c r="B2459" s="53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5">
      <c r="A2460" s="52"/>
      <c r="B2460" s="53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5">
      <c r="A2461" s="52"/>
      <c r="B2461" s="53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5">
      <c r="A2462" s="52"/>
      <c r="B2462" s="53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5">
      <c r="A2463" s="52"/>
      <c r="B2463" s="53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5">
      <c r="A2464" s="52"/>
      <c r="B2464" s="53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5">
      <c r="A2465" s="52"/>
      <c r="B2465" s="53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5">
      <c r="A2466" s="52"/>
      <c r="B2466" s="53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5">
      <c r="A2467" s="52"/>
      <c r="B2467" s="53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5">
      <c r="A2468" s="52"/>
      <c r="B2468" s="53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5">
      <c r="A2469" s="52"/>
      <c r="B2469" s="53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5">
      <c r="A2470" s="52"/>
      <c r="B2470" s="53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5">
      <c r="A2471" s="52"/>
      <c r="B2471" s="53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5">
      <c r="A2472" s="52"/>
      <c r="B2472" s="53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5">
      <c r="A2473" s="52"/>
      <c r="B2473" s="53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5">
      <c r="A2474" s="52"/>
      <c r="B2474" s="53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5">
      <c r="A2475" s="52"/>
      <c r="B2475" s="53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5">
      <c r="A2476" s="52"/>
      <c r="B2476" s="53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5">
      <c r="A2477" s="52"/>
      <c r="B2477" s="53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5">
      <c r="A2478" s="52"/>
      <c r="B2478" s="53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5">
      <c r="A2479" s="52"/>
      <c r="B2479" s="53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5">
      <c r="A2480" s="52"/>
      <c r="B2480" s="53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5">
      <c r="A2481" s="52"/>
      <c r="B2481" s="53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5">
      <c r="A2482" s="52"/>
      <c r="B2482" s="53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5">
      <c r="A2483" s="52"/>
      <c r="B2483" s="53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5">
      <c r="A2484" s="52"/>
      <c r="B2484" s="53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5">
      <c r="A2485" s="52"/>
      <c r="B2485" s="53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5">
      <c r="A2486" s="52"/>
      <c r="B2486" s="53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5">
      <c r="A2487" s="52"/>
      <c r="B2487" s="53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5">
      <c r="A2488" s="52"/>
      <c r="B2488" s="53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5">
      <c r="A2489" s="52"/>
      <c r="B2489" s="53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5">
      <c r="A2490" s="52"/>
      <c r="B2490" s="53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5">
      <c r="A2491" s="52"/>
      <c r="B2491" s="53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5">
      <c r="A2492" s="52"/>
      <c r="B2492" s="53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5">
      <c r="A2493" s="52"/>
      <c r="B2493" s="53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5">
      <c r="A2494" s="52"/>
      <c r="B2494" s="53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5">
      <c r="A2495" s="52"/>
      <c r="B2495" s="53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5">
      <c r="A2496" s="52"/>
      <c r="B2496" s="53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5">
      <c r="A2497" s="52"/>
      <c r="B2497" s="53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5">
      <c r="A2498" s="52"/>
      <c r="B2498" s="53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5">
      <c r="A2499" s="52"/>
      <c r="B2499" s="53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5">
      <c r="A2500" s="52"/>
      <c r="B2500" s="53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5">
      <c r="A2501" s="52"/>
      <c r="B2501" s="53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5">
      <c r="A2502" s="52"/>
      <c r="B2502" s="53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5">
      <c r="A2503" s="52"/>
      <c r="B2503" s="53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5">
      <c r="A2504" s="52"/>
      <c r="B2504" s="53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5">
      <c r="A2505" s="52"/>
      <c r="B2505" s="53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5">
      <c r="A2506" s="52"/>
      <c r="B2506" s="53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5">
      <c r="A2507" s="52"/>
      <c r="B2507" s="53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5">
      <c r="A2508" s="52"/>
      <c r="B2508" s="53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5">
      <c r="A2509" s="52"/>
      <c r="B2509" s="53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5">
      <c r="A2510" s="52"/>
      <c r="B2510" s="53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5">
      <c r="A2511" s="52"/>
      <c r="B2511" s="53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5">
      <c r="A2512" s="52"/>
      <c r="B2512" s="53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5">
      <c r="A2513" s="52"/>
      <c r="B2513" s="53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5">
      <c r="A2514" s="52"/>
      <c r="B2514" s="53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5">
      <c r="A2515" s="52"/>
      <c r="B2515" s="53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5">
      <c r="A2516" s="52"/>
      <c r="B2516" s="53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5">
      <c r="A2517" s="52"/>
      <c r="B2517" s="53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5">
      <c r="A2518" s="52"/>
      <c r="B2518" s="53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5">
      <c r="A2519" s="52"/>
      <c r="B2519" s="53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5">
      <c r="A2520" s="52"/>
      <c r="B2520" s="53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5">
      <c r="A2521" s="52"/>
      <c r="B2521" s="53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5">
      <c r="A2522" s="52"/>
      <c r="B2522" s="53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5">
      <c r="A2523" s="52"/>
      <c r="B2523" s="53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5">
      <c r="A2524" s="52"/>
      <c r="B2524" s="53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5">
      <c r="A2525" s="52"/>
      <c r="B2525" s="53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5">
      <c r="A2526" s="52"/>
      <c r="B2526" s="53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5">
      <c r="A2527" s="52"/>
      <c r="B2527" s="53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5">
      <c r="A2528" s="52"/>
      <c r="B2528" s="53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5">
      <c r="A2529" s="52"/>
      <c r="B2529" s="53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5">
      <c r="A2530" s="52"/>
      <c r="B2530" s="53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5">
      <c r="A2531" s="52"/>
      <c r="B2531" s="53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5">
      <c r="A2532" s="52"/>
      <c r="B2532" s="53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5">
      <c r="A2533" s="52"/>
      <c r="B2533" s="53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5">
      <c r="A2534" s="52"/>
      <c r="B2534" s="53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5">
      <c r="A2535" s="52"/>
      <c r="B2535" s="53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5">
      <c r="A2536" s="52"/>
      <c r="B2536" s="53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5">
      <c r="A2537" s="52"/>
      <c r="B2537" s="53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5">
      <c r="A2538" s="52"/>
      <c r="B2538" s="53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5">
      <c r="A2539" s="52"/>
      <c r="B2539" s="53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5">
      <c r="A2540" s="52"/>
      <c r="B2540" s="53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5">
      <c r="A2541" s="52"/>
      <c r="B2541" s="53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5">
      <c r="A2542" s="52"/>
      <c r="B2542" s="53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5">
      <c r="A2543" s="52"/>
      <c r="B2543" s="53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5">
      <c r="A2544" s="52"/>
      <c r="B2544" s="53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5">
      <c r="A2545" s="52"/>
      <c r="B2545" s="53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5">
      <c r="A2546" s="52"/>
      <c r="B2546" s="53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5">
      <c r="A2547" s="52"/>
      <c r="B2547" s="53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5">
      <c r="A2548" s="52"/>
      <c r="B2548" s="53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5">
      <c r="A2549" s="52"/>
      <c r="B2549" s="53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5">
      <c r="A2550" s="52"/>
      <c r="B2550" s="53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5">
      <c r="A2551" s="52"/>
      <c r="B2551" s="53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5">
      <c r="A2552" s="52"/>
      <c r="B2552" s="53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5">
      <c r="A2553" s="52"/>
      <c r="B2553" s="53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5">
      <c r="A2554" s="52"/>
      <c r="B2554" s="53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5">
      <c r="A2555" s="52"/>
      <c r="B2555" s="53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5">
      <c r="A2556" s="52"/>
      <c r="B2556" s="53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5">
      <c r="A2557" s="52"/>
      <c r="B2557" s="53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5">
      <c r="A2558" s="52"/>
      <c r="B2558" s="53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5">
      <c r="A2559" s="52"/>
      <c r="B2559" s="53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5">
      <c r="A2560" s="52"/>
      <c r="B2560" s="53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5">
      <c r="A2561" s="52"/>
      <c r="B2561" s="53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5">
      <c r="A2562" s="52"/>
      <c r="B2562" s="53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5">
      <c r="A2563" s="52"/>
      <c r="B2563" s="53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5">
      <c r="A2564" s="52"/>
      <c r="B2564" s="53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5">
      <c r="A2565" s="52"/>
      <c r="B2565" s="53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5">
      <c r="A2566" s="52"/>
      <c r="B2566" s="53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5">
      <c r="A2567" s="52"/>
      <c r="B2567" s="53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5">
      <c r="A2568" s="52"/>
      <c r="B2568" s="53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5">
      <c r="A2569" s="52"/>
      <c r="B2569" s="53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5">
      <c r="A2570" s="52"/>
      <c r="B2570" s="53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5">
      <c r="A2571" s="52"/>
      <c r="B2571" s="53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5">
      <c r="A2572" s="52"/>
      <c r="B2572" s="53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5">
      <c r="A2573" s="52"/>
      <c r="B2573" s="53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5">
      <c r="A2574" s="52"/>
      <c r="B2574" s="53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5">
      <c r="A2575" s="52"/>
      <c r="B2575" s="53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5">
      <c r="A2576" s="52"/>
      <c r="B2576" s="53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5">
      <c r="A2577" s="52"/>
      <c r="B2577" s="53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5">
      <c r="A2578" s="52"/>
      <c r="B2578" s="53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5">
      <c r="A2579" s="52"/>
      <c r="B2579" s="53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5">
      <c r="A2580" s="52"/>
      <c r="B2580" s="53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5">
      <c r="A2581" s="52"/>
      <c r="B2581" s="53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5">
      <c r="A2582" s="52"/>
      <c r="B2582" s="53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5">
      <c r="A2583" s="52"/>
      <c r="B2583" s="53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5">
      <c r="A2584" s="52"/>
      <c r="B2584" s="53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5">
      <c r="A2585" s="52"/>
      <c r="B2585" s="53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5">
      <c r="A2586" s="52"/>
      <c r="B2586" s="53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5">
      <c r="A2587" s="52"/>
      <c r="B2587" s="53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5">
      <c r="A2588" s="52"/>
      <c r="B2588" s="53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5">
      <c r="A2589" s="52"/>
      <c r="B2589" s="53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5">
      <c r="A2590" s="52"/>
      <c r="B2590" s="53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5">
      <c r="A2591" s="52"/>
      <c r="B2591" s="53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5">
      <c r="A2592" s="52"/>
      <c r="B2592" s="53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5">
      <c r="A2593" s="52"/>
      <c r="B2593" s="53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5">
      <c r="A2594" s="52"/>
      <c r="B2594" s="53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5">
      <c r="A2595" s="52"/>
      <c r="B2595" s="53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5">
      <c r="A2596" s="52"/>
      <c r="B2596" s="53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5">
      <c r="A2597" s="52"/>
      <c r="B2597" s="53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5">
      <c r="A2598" s="52"/>
      <c r="B2598" s="53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5">
      <c r="A2599" s="52"/>
      <c r="B2599" s="53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5">
      <c r="A2600" s="52"/>
      <c r="B2600" s="53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5">
      <c r="A2601" s="52"/>
      <c r="B2601" s="53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5">
      <c r="A2602" s="52"/>
      <c r="B2602" s="53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5">
      <c r="A2603" s="52"/>
      <c r="B2603" s="53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5">
      <c r="A2604" s="52"/>
      <c r="B2604" s="53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5">
      <c r="A2605" s="52"/>
      <c r="B2605" s="53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5">
      <c r="A2606" s="52"/>
      <c r="B2606" s="53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5">
      <c r="A2607" s="52"/>
      <c r="B2607" s="53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5">
      <c r="A2608" s="52"/>
      <c r="B2608" s="53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5">
      <c r="A2609" s="52"/>
      <c r="B2609" s="53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5">
      <c r="A2610" s="52"/>
      <c r="B2610" s="53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5">
      <c r="A2611" s="52"/>
      <c r="B2611" s="53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5">
      <c r="A2612" s="52"/>
      <c r="B2612" s="53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5">
      <c r="A2613" s="52"/>
      <c r="B2613" s="53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5">
      <c r="A2614" s="52"/>
      <c r="B2614" s="53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5">
      <c r="A2615" s="52"/>
      <c r="B2615" s="53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5">
      <c r="A2616" s="52"/>
      <c r="B2616" s="53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5">
      <c r="A2617" s="52"/>
      <c r="B2617" s="53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5">
      <c r="A2618" s="52"/>
      <c r="B2618" s="53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5">
      <c r="A2619" s="52"/>
      <c r="B2619" s="53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5">
      <c r="A2620" s="52"/>
      <c r="B2620" s="53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5">
      <c r="A2621" s="52"/>
      <c r="B2621" s="53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5">
      <c r="A2622" s="52"/>
      <c r="B2622" s="53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5">
      <c r="A2623" s="52"/>
      <c r="B2623" s="53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5">
      <c r="A2624" s="52"/>
      <c r="B2624" s="53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5">
      <c r="A2625" s="52"/>
      <c r="B2625" s="53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5">
      <c r="A2626" s="52"/>
      <c r="B2626" s="53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5">
      <c r="A2627" s="52"/>
      <c r="B2627" s="53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5">
      <c r="A2628" s="52"/>
      <c r="B2628" s="53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5">
      <c r="A2629" s="52"/>
      <c r="B2629" s="53"/>
      <c r="C2629" s="39"/>
      <c r="D2629" s="39"/>
      <c r="E2629" s="39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5">
      <c r="A2630" s="52"/>
      <c r="B2630" s="53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5">
      <c r="A2631" s="52"/>
      <c r="B2631" s="53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5">
      <c r="A2632" s="52"/>
      <c r="B2632" s="53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5">
      <c r="A2633" s="52"/>
      <c r="B2633" s="53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5">
      <c r="A2634" s="52"/>
      <c r="B2634" s="53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5">
      <c r="A2635" s="52"/>
      <c r="B2635" s="53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5">
      <c r="A2636" s="52"/>
      <c r="B2636" s="53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5">
      <c r="A2637" s="52"/>
      <c r="B2637" s="53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5">
      <c r="A2638" s="52"/>
      <c r="B2638" s="53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5">
      <c r="A2639" s="52"/>
      <c r="B2639" s="53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5">
      <c r="A2640" s="52"/>
      <c r="B2640" s="53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5">
      <c r="A2641" s="52"/>
      <c r="B2641" s="53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5">
      <c r="A2642" s="52"/>
      <c r="B2642" s="53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5">
      <c r="A2643" s="52"/>
      <c r="B2643" s="53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5">
      <c r="A2644" s="52"/>
      <c r="B2644" s="53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5">
      <c r="A2645" s="52"/>
      <c r="B2645" s="53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5">
      <c r="A2646" s="52"/>
      <c r="B2646" s="53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5">
      <c r="A2647" s="52"/>
      <c r="B2647" s="53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5">
      <c r="A2648" s="52"/>
      <c r="B2648" s="53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5">
      <c r="A2649" s="52"/>
      <c r="B2649" s="53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5">
      <c r="A2650" s="52"/>
      <c r="B2650" s="53"/>
      <c r="C2650" s="39"/>
      <c r="D2650" s="39"/>
      <c r="E2650" s="39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5">
      <c r="A2651" s="52"/>
      <c r="B2651" s="53"/>
      <c r="C2651" s="39"/>
      <c r="D2651" s="39"/>
      <c r="E2651" s="39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5">
      <c r="A2652" s="52"/>
      <c r="B2652" s="53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5">
      <c r="A2653" s="52"/>
      <c r="B2653" s="53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5">
      <c r="A2654" s="52"/>
      <c r="B2654" s="53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5">
      <c r="A2655" s="52"/>
      <c r="B2655" s="53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5">
      <c r="A2656" s="52"/>
      <c r="B2656" s="53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5">
      <c r="A2657" s="52"/>
      <c r="B2657" s="53"/>
      <c r="C2657" s="39"/>
      <c r="D2657" s="39"/>
      <c r="E2657" s="39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5">
      <c r="A2658" s="52"/>
      <c r="B2658" s="53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5">
      <c r="A2659" s="52"/>
      <c r="B2659" s="53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5">
      <c r="A2660" s="52"/>
      <c r="B2660" s="53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5">
      <c r="A2661" s="52"/>
      <c r="B2661" s="53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5">
      <c r="A2662" s="52"/>
      <c r="B2662" s="53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5">
      <c r="A2663" s="52"/>
      <c r="B2663" s="53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5">
      <c r="A2664" s="52"/>
      <c r="B2664" s="53"/>
      <c r="C2664" s="39"/>
      <c r="D2664" s="39"/>
      <c r="E2664" s="39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5">
      <c r="A2665" s="52"/>
      <c r="B2665" s="53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5">
      <c r="A2666" s="52"/>
      <c r="B2666" s="53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5">
      <c r="A2667" s="52"/>
      <c r="B2667" s="53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5">
      <c r="A2668" s="52"/>
      <c r="B2668" s="53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5">
      <c r="A2669" s="52"/>
      <c r="B2669" s="53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5">
      <c r="A2670" s="52"/>
      <c r="B2670" s="53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5">
      <c r="A2671" s="52"/>
      <c r="B2671" s="53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5">
      <c r="A2672" s="52"/>
      <c r="B2672" s="53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5">
      <c r="A2673" s="52"/>
      <c r="B2673" s="53"/>
      <c r="C2673" s="39"/>
      <c r="D2673" s="39"/>
      <c r="E2673" s="39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5">
      <c r="A2674" s="52"/>
      <c r="B2674" s="53"/>
      <c r="C2674" s="39"/>
      <c r="D2674" s="39"/>
      <c r="E2674" s="39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5">
      <c r="A2675" s="52"/>
      <c r="B2675" s="53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5">
      <c r="A2676" s="52"/>
      <c r="B2676" s="53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5">
      <c r="A2677" s="52"/>
      <c r="B2677" s="53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5">
      <c r="A2678" s="52"/>
      <c r="B2678" s="53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5">
      <c r="A2679" s="52"/>
      <c r="B2679" s="53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5">
      <c r="A2680" s="52"/>
      <c r="B2680" s="53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5">
      <c r="A2681" s="52"/>
      <c r="B2681" s="53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5">
      <c r="A2682" s="52"/>
      <c r="B2682" s="53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5">
      <c r="A2683" s="52"/>
      <c r="B2683" s="53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5">
      <c r="A2684" s="52"/>
      <c r="B2684" s="53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5">
      <c r="A2685" s="52"/>
      <c r="B2685" s="53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5">
      <c r="A2686" s="52"/>
      <c r="B2686" s="53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5">
      <c r="A2687" s="52"/>
      <c r="B2687" s="53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5">
      <c r="A2688" s="52"/>
      <c r="B2688" s="53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5">
      <c r="A2689" s="52"/>
      <c r="B2689" s="53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5">
      <c r="A2690" s="52"/>
      <c r="B2690" s="53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5">
      <c r="A2691" s="52"/>
      <c r="B2691" s="53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5">
      <c r="A2692" s="52"/>
      <c r="B2692" s="53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5">
      <c r="A2693" s="52"/>
      <c r="B2693" s="53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5">
      <c r="A2694" s="52"/>
      <c r="B2694" s="53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5">
      <c r="A2695" s="52"/>
      <c r="B2695" s="53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5">
      <c r="A2696" s="52"/>
      <c r="B2696" s="53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5">
      <c r="A2697" s="52"/>
      <c r="B2697" s="53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5">
      <c r="A2698" s="52"/>
      <c r="B2698" s="53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5">
      <c r="A2699" s="52"/>
      <c r="B2699" s="53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5">
      <c r="A2700" s="52"/>
      <c r="B2700" s="53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5">
      <c r="A2701" s="52"/>
      <c r="B2701" s="53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5">
      <c r="A2702" s="52"/>
      <c r="B2702" s="53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5">
      <c r="A2703" s="52"/>
      <c r="B2703" s="53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5">
      <c r="A2704" s="52"/>
      <c r="B2704" s="53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5">
      <c r="A2705" s="52"/>
      <c r="B2705" s="53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5">
      <c r="A2706" s="52"/>
      <c r="B2706" s="53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5">
      <c r="A2707" s="52"/>
      <c r="B2707" s="53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5">
      <c r="A2708" s="52"/>
      <c r="B2708" s="53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5">
      <c r="A2709" s="52"/>
      <c r="B2709" s="53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5">
      <c r="A2710" s="52"/>
      <c r="B2710" s="53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5">
      <c r="A2711" s="52"/>
      <c r="B2711" s="53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5">
      <c r="A2712" s="52"/>
      <c r="B2712" s="53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5">
      <c r="A2713" s="52"/>
      <c r="B2713" s="53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5">
      <c r="A2714" s="52"/>
      <c r="B2714" s="53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5">
      <c r="A2715" s="52"/>
      <c r="B2715" s="53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5">
      <c r="A2716" s="52"/>
      <c r="B2716" s="53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5">
      <c r="A2717" s="52"/>
      <c r="B2717" s="53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5">
      <c r="A2718" s="52"/>
      <c r="B2718" s="53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5">
      <c r="A2719" s="52"/>
      <c r="B2719" s="53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5">
      <c r="A2720" s="52"/>
      <c r="B2720" s="53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5">
      <c r="A2721" s="52"/>
      <c r="B2721" s="53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5">
      <c r="A2722" s="52"/>
      <c r="B2722" s="53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5">
      <c r="A2723" s="52"/>
      <c r="B2723" s="53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5">
      <c r="A2724" s="52"/>
      <c r="B2724" s="53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5">
      <c r="A2725" s="52"/>
      <c r="B2725" s="53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5">
      <c r="A2726" s="52"/>
      <c r="B2726" s="53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5">
      <c r="A2727" s="52"/>
      <c r="B2727" s="53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5">
      <c r="A2728" s="52"/>
      <c r="B2728" s="53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5">
      <c r="A2729" s="52"/>
      <c r="B2729" s="53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5">
      <c r="A2730" s="52"/>
      <c r="B2730" s="53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5">
      <c r="A2731" s="52"/>
      <c r="B2731" s="53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5">
      <c r="A2732" s="52"/>
      <c r="B2732" s="53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5">
      <c r="A2733" s="52"/>
      <c r="B2733" s="53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5">
      <c r="A2734" s="52"/>
      <c r="B2734" s="53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5">
      <c r="A2735" s="52"/>
      <c r="B2735" s="53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5">
      <c r="A2736" s="52"/>
      <c r="B2736" s="53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5">
      <c r="A2737" s="52"/>
      <c r="B2737" s="53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5">
      <c r="A2738" s="52"/>
      <c r="B2738" s="53"/>
      <c r="C2738" s="39"/>
      <c r="D2738" s="39"/>
      <c r="E2738" s="39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5">
      <c r="A2739" s="52"/>
      <c r="B2739" s="53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5">
      <c r="A2740" s="52"/>
      <c r="B2740" s="53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5">
      <c r="A2741" s="52"/>
      <c r="B2741" s="53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5">
      <c r="A2742" s="52"/>
      <c r="B2742" s="53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5">
      <c r="A2743" s="52"/>
      <c r="B2743" s="53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5">
      <c r="A2744" s="52"/>
      <c r="B2744" s="53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5">
      <c r="A2745" s="52"/>
      <c r="B2745" s="53"/>
      <c r="C2745" s="39"/>
      <c r="D2745" s="39"/>
      <c r="E2745" s="39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5">
      <c r="A2746" s="52"/>
      <c r="B2746" s="53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5">
      <c r="A2747" s="52"/>
      <c r="B2747" s="53"/>
      <c r="C2747" s="39"/>
      <c r="D2747" s="39"/>
      <c r="E2747" s="39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5">
      <c r="A2748" s="52"/>
      <c r="B2748" s="53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5">
      <c r="A2749" s="52"/>
      <c r="B2749" s="53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5">
      <c r="A2750" s="52"/>
      <c r="B2750" s="53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5">
      <c r="A2751" s="52"/>
      <c r="B2751" s="53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5">
      <c r="A2752" s="52"/>
      <c r="B2752" s="53"/>
      <c r="C2752" s="39"/>
      <c r="D2752" s="39"/>
      <c r="E2752" s="39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5">
      <c r="A2753" s="52"/>
      <c r="B2753" s="53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5">
      <c r="A2754" s="52"/>
      <c r="B2754" s="53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5">
      <c r="A2755" s="52"/>
      <c r="B2755" s="53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5">
      <c r="A2756" s="52"/>
      <c r="B2756" s="53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5">
      <c r="A2757" s="52"/>
      <c r="B2757" s="53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5">
      <c r="A2758" s="52"/>
      <c r="B2758" s="53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5">
      <c r="A2759" s="52"/>
      <c r="B2759" s="53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5">
      <c r="A2760" s="52"/>
      <c r="B2760" s="53"/>
      <c r="C2760" s="39"/>
      <c r="D2760" s="39"/>
      <c r="E2760" s="39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5">
      <c r="A2761" s="52"/>
      <c r="B2761" s="53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5">
      <c r="A2762" s="52"/>
      <c r="B2762" s="53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5">
      <c r="A2763" s="52"/>
      <c r="B2763" s="53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5">
      <c r="A2764" s="52"/>
      <c r="B2764" s="53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5">
      <c r="A2765" s="52"/>
      <c r="B2765" s="53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5">
      <c r="A2766" s="52"/>
      <c r="B2766" s="53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5">
      <c r="A2767" s="52"/>
      <c r="B2767" s="53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5">
      <c r="A2768" s="52"/>
      <c r="B2768" s="53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5">
      <c r="A2769" s="52"/>
      <c r="B2769" s="53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5">
      <c r="A2770" s="52"/>
      <c r="B2770" s="53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5">
      <c r="A2771" s="52"/>
      <c r="B2771" s="53"/>
      <c r="C2771" s="39"/>
      <c r="D2771" s="39"/>
      <c r="E2771" s="39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5">
      <c r="A2772" s="52"/>
      <c r="B2772" s="53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5">
      <c r="A2773" s="52"/>
      <c r="B2773" s="53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5">
      <c r="A2774" s="52"/>
      <c r="B2774" s="53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5">
      <c r="A2775" s="52"/>
      <c r="B2775" s="53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5">
      <c r="A2776" s="52"/>
      <c r="B2776" s="53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5">
      <c r="A2777" s="52"/>
      <c r="B2777" s="53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5">
      <c r="A2778" s="52"/>
      <c r="B2778" s="53"/>
      <c r="C2778" s="39"/>
      <c r="D2778" s="39"/>
      <c r="E2778" s="39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5">
      <c r="A2779" s="52"/>
      <c r="B2779" s="53"/>
      <c r="C2779" s="39"/>
      <c r="D2779" s="39"/>
      <c r="E2779" s="39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5">
      <c r="A2780" s="52"/>
      <c r="B2780" s="53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5">
      <c r="A2781" s="52"/>
      <c r="B2781" s="53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5">
      <c r="A2782" s="52"/>
      <c r="B2782" s="53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5">
      <c r="A2783" s="52"/>
      <c r="B2783" s="53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5">
      <c r="A2784" s="52"/>
      <c r="B2784" s="53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5">
      <c r="A2785" s="52"/>
      <c r="B2785" s="53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5">
      <c r="A2786" s="52"/>
      <c r="B2786" s="53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5">
      <c r="A2787" s="52"/>
      <c r="B2787" s="53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5">
      <c r="A2788" s="52"/>
      <c r="B2788" s="53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5">
      <c r="A2789" s="52"/>
      <c r="B2789" s="53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5">
      <c r="A2790" s="52"/>
      <c r="B2790" s="53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5">
      <c r="A2791" s="52"/>
      <c r="B2791" s="53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5">
      <c r="A2792" s="52"/>
      <c r="B2792" s="53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5">
      <c r="A2793" s="52"/>
      <c r="B2793" s="53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5">
      <c r="A2794" s="52"/>
      <c r="B2794" s="53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5">
      <c r="A2795" s="52"/>
      <c r="B2795" s="53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5">
      <c r="A2796" s="52"/>
      <c r="B2796" s="53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5">
      <c r="A2797" s="52"/>
      <c r="B2797" s="53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5">
      <c r="A2798" s="52"/>
      <c r="B2798" s="53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5">
      <c r="A2799" s="52"/>
      <c r="B2799" s="53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5">
      <c r="A2800" s="52"/>
      <c r="B2800" s="53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5">
      <c r="A2801" s="52"/>
      <c r="B2801" s="53"/>
      <c r="C2801" s="39"/>
      <c r="D2801" s="39"/>
      <c r="E2801" s="39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5">
      <c r="A2802" s="52"/>
      <c r="B2802" s="53"/>
      <c r="C2802" s="39"/>
      <c r="D2802" s="39"/>
      <c r="E2802" s="39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5">
      <c r="A2803" s="52"/>
      <c r="B2803" s="53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5">
      <c r="A2804" s="52"/>
      <c r="B2804" s="53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5">
      <c r="A2805" s="52"/>
      <c r="B2805" s="53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5">
      <c r="A2806" s="52"/>
      <c r="B2806" s="53"/>
      <c r="C2806" s="39"/>
      <c r="D2806" s="39"/>
      <c r="E2806" s="39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5">
      <c r="A2807" s="52"/>
      <c r="B2807" s="53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5">
      <c r="A2808" s="52"/>
      <c r="B2808" s="53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5">
      <c r="A2809" s="52"/>
      <c r="B2809" s="53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5">
      <c r="A2810" s="52"/>
      <c r="B2810" s="53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5">
      <c r="A2811" s="52"/>
      <c r="B2811" s="53"/>
      <c r="C2811" s="39"/>
      <c r="D2811" s="39"/>
      <c r="E2811" s="39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5">
      <c r="A2812" s="52"/>
      <c r="B2812" s="53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5">
      <c r="A2813" s="52"/>
      <c r="B2813" s="53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5">
      <c r="A2814" s="52"/>
      <c r="B2814" s="53"/>
      <c r="C2814" s="39"/>
      <c r="D2814" s="39"/>
      <c r="E2814" s="39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5">
      <c r="A2815" s="52"/>
      <c r="B2815" s="53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5">
      <c r="A2816" s="52"/>
      <c r="B2816" s="53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5">
      <c r="A2817" s="52"/>
      <c r="B2817" s="53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5">
      <c r="A2818" s="52"/>
      <c r="B2818" s="53"/>
      <c r="C2818" s="39"/>
      <c r="D2818" s="39"/>
      <c r="E2818" s="39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5">
      <c r="A2819" s="52"/>
      <c r="B2819" s="53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5">
      <c r="A2820" s="52"/>
      <c r="B2820" s="53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5">
      <c r="A2821" s="52"/>
      <c r="B2821" s="53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5">
      <c r="A2822" s="52"/>
      <c r="B2822" s="53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5">
      <c r="A2823" s="52"/>
      <c r="B2823" s="53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5">
      <c r="A2824" s="52"/>
      <c r="B2824" s="53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5">
      <c r="A2825" s="52"/>
      <c r="B2825" s="53"/>
      <c r="C2825" s="39"/>
      <c r="D2825" s="39"/>
      <c r="E2825" s="39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5">
      <c r="A2826" s="52"/>
      <c r="B2826" s="53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5">
      <c r="A2827" s="52"/>
      <c r="B2827" s="53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5">
      <c r="A2828" s="52"/>
      <c r="B2828" s="53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5">
      <c r="A2829" s="52"/>
      <c r="B2829" s="53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5">
      <c r="A2830" s="52"/>
      <c r="B2830" s="53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5">
      <c r="A2831" s="52"/>
      <c r="B2831" s="53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5">
      <c r="A2832" s="52"/>
      <c r="B2832" s="53"/>
      <c r="C2832" s="39"/>
      <c r="D2832" s="39"/>
      <c r="E2832" s="39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5">
      <c r="A2833" s="52"/>
      <c r="B2833" s="53"/>
      <c r="C2833" s="39"/>
      <c r="D2833" s="39"/>
      <c r="E2833" s="39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5">
      <c r="A2834" s="52"/>
      <c r="B2834" s="53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5">
      <c r="A2835" s="52"/>
      <c r="B2835" s="53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5">
      <c r="A2836" s="52"/>
      <c r="B2836" s="53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5">
      <c r="A2837" s="52"/>
      <c r="B2837" s="53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5">
      <c r="A2838" s="52"/>
      <c r="B2838" s="53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5">
      <c r="A2839" s="52"/>
      <c r="B2839" s="53"/>
      <c r="C2839" s="39"/>
      <c r="D2839" s="39"/>
      <c r="E2839" s="39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5">
      <c r="A2840" s="52"/>
      <c r="B2840" s="53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5">
      <c r="A2841" s="52"/>
      <c r="B2841" s="53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5">
      <c r="A2842" s="52"/>
      <c r="B2842" s="53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5">
      <c r="A2843" s="52"/>
      <c r="B2843" s="53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5">
      <c r="A2844" s="52"/>
      <c r="B2844" s="53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5">
      <c r="A2845" s="52"/>
      <c r="B2845" s="53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5">
      <c r="A2846" s="52"/>
      <c r="B2846" s="53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5">
      <c r="A2847" s="52"/>
      <c r="B2847" s="53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5">
      <c r="A2848" s="52"/>
      <c r="B2848" s="53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5">
      <c r="A2849" s="52"/>
      <c r="B2849" s="53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5">
      <c r="A2850" s="52"/>
      <c r="B2850" s="53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5">
      <c r="A2851" s="52"/>
      <c r="B2851" s="53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5">
      <c r="A2852" s="52"/>
      <c r="B2852" s="53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5">
      <c r="A2853" s="52"/>
      <c r="B2853" s="53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5">
      <c r="A2854" s="52"/>
      <c r="B2854" s="53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5">
      <c r="A2855" s="52"/>
      <c r="B2855" s="53"/>
      <c r="C2855" s="39"/>
      <c r="D2855" s="39"/>
      <c r="E2855" s="39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5">
      <c r="A2856" s="52"/>
      <c r="B2856" s="53"/>
      <c r="C2856" s="39"/>
      <c r="D2856" s="39"/>
      <c r="E2856" s="39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5">
      <c r="A2857" s="52"/>
      <c r="B2857" s="53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5">
      <c r="A2858" s="52"/>
      <c r="B2858" s="53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5">
      <c r="A2859" s="52"/>
      <c r="B2859" s="53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5">
      <c r="A2860" s="52"/>
      <c r="B2860" s="53"/>
      <c r="C2860" s="39"/>
      <c r="D2860" s="39"/>
      <c r="E2860" s="39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5">
      <c r="A2861" s="52"/>
      <c r="B2861" s="53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5">
      <c r="A2862" s="52"/>
      <c r="B2862" s="53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5">
      <c r="A2863" s="52"/>
      <c r="B2863" s="53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5">
      <c r="A2864" s="52"/>
      <c r="B2864" s="53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5">
      <c r="A2865" s="52"/>
      <c r="B2865" s="53"/>
      <c r="C2865" s="39"/>
      <c r="D2865" s="39"/>
      <c r="E2865" s="39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5">
      <c r="A2866" s="52"/>
      <c r="B2866" s="53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5">
      <c r="A2867" s="52"/>
      <c r="B2867" s="53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5">
      <c r="A2868" s="52"/>
      <c r="B2868" s="53"/>
      <c r="C2868" s="39"/>
      <c r="D2868" s="39"/>
      <c r="E2868" s="39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5">
      <c r="A2869" s="52"/>
      <c r="B2869" s="53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5">
      <c r="A2870" s="52"/>
      <c r="B2870" s="53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5">
      <c r="A2871" s="52"/>
      <c r="B2871" s="53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5">
      <c r="A2872" s="52"/>
      <c r="B2872" s="53"/>
      <c r="C2872" s="39"/>
      <c r="D2872" s="39"/>
      <c r="E2872" s="39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5">
      <c r="A2873" s="52"/>
      <c r="B2873" s="53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5">
      <c r="A2874" s="52"/>
      <c r="B2874" s="53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5">
      <c r="A2875" s="52"/>
      <c r="B2875" s="53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5">
      <c r="A2876" s="52"/>
      <c r="B2876" s="53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5">
      <c r="A2877" s="52"/>
      <c r="B2877" s="53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5">
      <c r="A2878" s="52"/>
      <c r="B2878" s="53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5">
      <c r="A2879" s="52"/>
      <c r="B2879" s="53"/>
      <c r="C2879" s="39"/>
      <c r="D2879" s="39"/>
      <c r="E2879" s="39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5">
      <c r="A2880" s="52"/>
      <c r="B2880" s="53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5">
      <c r="A2881" s="52"/>
      <c r="B2881" s="53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5">
      <c r="A2882" s="52"/>
      <c r="B2882" s="53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5">
      <c r="A2883" s="52"/>
      <c r="B2883" s="53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5">
      <c r="A2884" s="52"/>
      <c r="B2884" s="53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5">
      <c r="A2885" s="52"/>
      <c r="B2885" s="53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5">
      <c r="A2886" s="52"/>
      <c r="B2886" s="53"/>
      <c r="C2886" s="39"/>
      <c r="D2886" s="39"/>
      <c r="E2886" s="39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5">
      <c r="A2887" s="52"/>
      <c r="B2887" s="53"/>
      <c r="C2887" s="39"/>
      <c r="D2887" s="39"/>
      <c r="E2887" s="39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5">
      <c r="A2888" s="52"/>
      <c r="B2888" s="53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5">
      <c r="A2889" s="52"/>
      <c r="B2889" s="53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5">
      <c r="A2890" s="52"/>
      <c r="B2890" s="53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5">
      <c r="A2891" s="52"/>
      <c r="B2891" s="53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5">
      <c r="A2892" s="52"/>
      <c r="B2892" s="53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5">
      <c r="A2893" s="52"/>
      <c r="B2893" s="53"/>
      <c r="C2893" s="39"/>
      <c r="D2893" s="39"/>
      <c r="E2893" s="39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5">
      <c r="A2894" s="52"/>
      <c r="B2894" s="53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5">
      <c r="A2895" s="52"/>
      <c r="B2895" s="53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5">
      <c r="A2896" s="52"/>
      <c r="B2896" s="53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5">
      <c r="A2897" s="52"/>
      <c r="B2897" s="53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5">
      <c r="A2898" s="52"/>
      <c r="B2898" s="53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5">
      <c r="A2899" s="52"/>
      <c r="B2899" s="53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5">
      <c r="A2900" s="52"/>
      <c r="B2900" s="53"/>
      <c r="C2900" s="39"/>
      <c r="D2900" s="39"/>
      <c r="E2900" s="39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5">
      <c r="A2901" s="52"/>
      <c r="B2901" s="53"/>
      <c r="C2901" s="39"/>
      <c r="D2901" s="39"/>
      <c r="E2901" s="39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5">
      <c r="A2902" s="52"/>
      <c r="B2902" s="53"/>
      <c r="C2902" s="39"/>
      <c r="D2902" s="39"/>
      <c r="E2902" s="39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5">
      <c r="A2903" s="52"/>
      <c r="B2903" s="53"/>
      <c r="C2903" s="39"/>
      <c r="D2903" s="39"/>
      <c r="E2903" s="39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5">
      <c r="A2904" s="52"/>
      <c r="B2904" s="53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5">
      <c r="A2905" s="52"/>
      <c r="B2905" s="53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5">
      <c r="A2906" s="52"/>
      <c r="B2906" s="53"/>
      <c r="C2906" s="39"/>
      <c r="D2906" s="39"/>
      <c r="E2906" s="39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5">
      <c r="A2907" s="52"/>
      <c r="B2907" s="53"/>
      <c r="C2907" s="39"/>
      <c r="D2907" s="39"/>
      <c r="E2907" s="39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5">
      <c r="A2908" s="52"/>
      <c r="B2908" s="53"/>
      <c r="C2908" s="39"/>
      <c r="D2908" s="39"/>
      <c r="E2908" s="39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5">
      <c r="A2909" s="52"/>
      <c r="B2909" s="53"/>
      <c r="C2909" s="39"/>
      <c r="D2909" s="39"/>
      <c r="E2909" s="39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5">
      <c r="A2910" s="52"/>
      <c r="B2910" s="53"/>
      <c r="C2910" s="39"/>
      <c r="D2910" s="39"/>
      <c r="E2910" s="39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5">
      <c r="A2911" s="52"/>
      <c r="B2911" s="53"/>
      <c r="C2911" s="39"/>
      <c r="D2911" s="39"/>
      <c r="E2911" s="39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5">
      <c r="A2912" s="52"/>
      <c r="B2912" s="53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5">
      <c r="A2913" s="52"/>
      <c r="B2913" s="53"/>
      <c r="C2913" s="39"/>
      <c r="D2913" s="39"/>
      <c r="E2913" s="39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5">
      <c r="A2914" s="52"/>
      <c r="B2914" s="53"/>
      <c r="C2914" s="39"/>
      <c r="D2914" s="39"/>
      <c r="E2914" s="39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5">
      <c r="A2915" s="52"/>
      <c r="B2915" s="53"/>
      <c r="C2915" s="39"/>
      <c r="D2915" s="39"/>
      <c r="E2915" s="39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5">
      <c r="A2916" s="52"/>
      <c r="B2916" s="53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5">
      <c r="A2917" s="52"/>
      <c r="B2917" s="53"/>
      <c r="C2917" s="39"/>
      <c r="D2917" s="39"/>
      <c r="E2917" s="39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5">
      <c r="A2918" s="52"/>
      <c r="B2918" s="53"/>
      <c r="C2918" s="39"/>
      <c r="D2918" s="39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5">
      <c r="A2919" s="52"/>
      <c r="B2919" s="53"/>
      <c r="C2919" s="39"/>
      <c r="D2919" s="39"/>
      <c r="E2919" s="39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5">
      <c r="A2920" s="52"/>
      <c r="B2920" s="53"/>
      <c r="C2920" s="39"/>
      <c r="D2920" s="39"/>
      <c r="E2920" s="39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5">
      <c r="A2921" s="52"/>
      <c r="B2921" s="53"/>
      <c r="C2921" s="39"/>
      <c r="D2921" s="39"/>
      <c r="E2921" s="39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5">
      <c r="A2922" s="52"/>
      <c r="B2922" s="53"/>
      <c r="C2922" s="39"/>
      <c r="D2922" s="39"/>
      <c r="E2922" s="39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5">
      <c r="A2923" s="52"/>
      <c r="B2923" s="53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5">
      <c r="A2924" s="52"/>
      <c r="B2924" s="53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5">
      <c r="A2925" s="52"/>
      <c r="B2925" s="53"/>
      <c r="C2925" s="39"/>
      <c r="D2925" s="39"/>
      <c r="E2925" s="39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5">
      <c r="A2926" s="52"/>
      <c r="B2926" s="53"/>
      <c r="C2926" s="39"/>
      <c r="D2926" s="39"/>
      <c r="E2926" s="39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5">
      <c r="A2927" s="52"/>
      <c r="B2927" s="53"/>
      <c r="C2927" s="39"/>
      <c r="D2927" s="39"/>
      <c r="E2927" s="39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5">
      <c r="A2928" s="52"/>
      <c r="B2928" s="53"/>
      <c r="C2928" s="39"/>
      <c r="D2928" s="39"/>
      <c r="E2928" s="39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5">
      <c r="A2929" s="52"/>
      <c r="B2929" s="53"/>
      <c r="C2929" s="39"/>
      <c r="D2929" s="39"/>
      <c r="E2929" s="39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5">
      <c r="A2930" s="52"/>
      <c r="B2930" s="53"/>
      <c r="C2930" s="39"/>
      <c r="D2930" s="39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5">
      <c r="A2931" s="52"/>
      <c r="B2931" s="53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5">
      <c r="A2932" s="52"/>
      <c r="B2932" s="53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5">
      <c r="A2933" s="52"/>
      <c r="B2933" s="53"/>
      <c r="C2933" s="39"/>
      <c r="D2933" s="39"/>
      <c r="E2933" s="39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5">
      <c r="A2934" s="52"/>
      <c r="B2934" s="53"/>
      <c r="C2934" s="39"/>
      <c r="D2934" s="39"/>
      <c r="E2934" s="39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5">
      <c r="A2935" s="52"/>
      <c r="B2935" s="53"/>
      <c r="C2935" s="39"/>
      <c r="D2935" s="39"/>
      <c r="E2935" s="39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5">
      <c r="A2936" s="52"/>
      <c r="B2936" s="53"/>
      <c r="C2936" s="39"/>
      <c r="D2936" s="39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5">
      <c r="A2937" s="52"/>
      <c r="B2937" s="53"/>
      <c r="C2937" s="39"/>
      <c r="D2937" s="39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5">
      <c r="A2938" s="52"/>
      <c r="B2938" s="53"/>
      <c r="C2938" s="39"/>
      <c r="D2938" s="39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5">
      <c r="A2939" s="52"/>
      <c r="B2939" s="53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5">
      <c r="A2940" s="52"/>
      <c r="B2940" s="53"/>
      <c r="C2940" s="39"/>
      <c r="D2940" s="39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5">
      <c r="A2941" s="52"/>
      <c r="B2941" s="53"/>
      <c r="C2941" s="39"/>
      <c r="D2941" s="39"/>
      <c r="E2941" s="39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5">
      <c r="A2942" s="52"/>
      <c r="B2942" s="53"/>
      <c r="C2942" s="39"/>
      <c r="D2942" s="39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5">
      <c r="A2943" s="52"/>
      <c r="B2943" s="53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5">
      <c r="A2944" s="52"/>
      <c r="B2944" s="53"/>
      <c r="C2944" s="39"/>
      <c r="D2944" s="39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5">
      <c r="A2945" s="52"/>
      <c r="B2945" s="53"/>
      <c r="C2945" s="39"/>
      <c r="D2945" s="39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5">
      <c r="A2946" s="52"/>
      <c r="B2946" s="53"/>
      <c r="C2946" s="39"/>
      <c r="D2946" s="39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5">
      <c r="A2947" s="52"/>
      <c r="B2947" s="53"/>
      <c r="C2947" s="39"/>
      <c r="D2947" s="39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5">
      <c r="A2948" s="52"/>
      <c r="B2948" s="53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5">
      <c r="A2949" s="52"/>
      <c r="B2949" s="53"/>
      <c r="C2949" s="39"/>
      <c r="D2949" s="39"/>
      <c r="E2949" s="39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5">
      <c r="A2950" s="52"/>
      <c r="B2950" s="53"/>
      <c r="C2950" s="39"/>
      <c r="D2950" s="39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5">
      <c r="A2951" s="52"/>
      <c r="B2951" s="53"/>
      <c r="C2951" s="39"/>
      <c r="D2951" s="39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5">
      <c r="A2952" s="52"/>
      <c r="B2952" s="53"/>
      <c r="C2952" s="39"/>
      <c r="D2952" s="39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5">
      <c r="A2953" s="52"/>
      <c r="B2953" s="53"/>
      <c r="C2953" s="39"/>
      <c r="D2953" s="39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5">
      <c r="A2954" s="52"/>
      <c r="B2954" s="53"/>
      <c r="C2954" s="39"/>
      <c r="D2954" s="39"/>
      <c r="E2954" s="39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5">
      <c r="A2955" s="52"/>
      <c r="B2955" s="53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5">
      <c r="A2956" s="52"/>
      <c r="B2956" s="53"/>
      <c r="C2956" s="39"/>
      <c r="D2956" s="39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5">
      <c r="A2957" s="52"/>
      <c r="B2957" s="53"/>
      <c r="C2957" s="39"/>
      <c r="D2957" s="39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5">
      <c r="A2958" s="52"/>
      <c r="B2958" s="53"/>
      <c r="C2958" s="39"/>
      <c r="D2958" s="39"/>
      <c r="E2958" s="39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5">
      <c r="A2959" s="52"/>
      <c r="B2959" s="53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5">
      <c r="A2960" s="52"/>
      <c r="B2960" s="53"/>
      <c r="C2960" s="39"/>
      <c r="D2960" s="39"/>
      <c r="E2960" s="39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5">
      <c r="A2961" s="52"/>
      <c r="B2961" s="53"/>
      <c r="C2961" s="39"/>
      <c r="D2961" s="39"/>
      <c r="E2961" s="39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5">
      <c r="A2962" s="52"/>
      <c r="B2962" s="53"/>
      <c r="C2962" s="39"/>
      <c r="D2962" s="39"/>
      <c r="E2962" s="39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5">
      <c r="A2963" s="52"/>
      <c r="B2963" s="53"/>
      <c r="C2963" s="39"/>
      <c r="D2963" s="39"/>
      <c r="E2963" s="39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5">
      <c r="A2964" s="52"/>
      <c r="B2964" s="53"/>
      <c r="C2964" s="39"/>
      <c r="D2964" s="39"/>
      <c r="E2964" s="39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5">
      <c r="A2965" s="52"/>
      <c r="B2965" s="53"/>
      <c r="C2965" s="39"/>
      <c r="D2965" s="39"/>
      <c r="E2965" s="39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5">
      <c r="A2966" s="52"/>
      <c r="B2966" s="53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5">
      <c r="A2967" s="52"/>
      <c r="B2967" s="53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5">
      <c r="A2968" s="52"/>
      <c r="B2968" s="53"/>
      <c r="C2968" s="39"/>
      <c r="D2968" s="39"/>
      <c r="E2968" s="39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5">
      <c r="A2969" s="52"/>
      <c r="B2969" s="53"/>
      <c r="C2969" s="39"/>
      <c r="D2969" s="39"/>
      <c r="E2969" s="39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5">
      <c r="A2970" s="52"/>
      <c r="B2970" s="53"/>
      <c r="C2970" s="39"/>
      <c r="D2970" s="39"/>
      <c r="E2970" s="39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5">
      <c r="A2971" s="52"/>
      <c r="B2971" s="53"/>
      <c r="C2971" s="39"/>
      <c r="D2971" s="39"/>
      <c r="E2971" s="39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5">
      <c r="A2972" s="52"/>
      <c r="B2972" s="53"/>
      <c r="C2972" s="39"/>
      <c r="D2972" s="39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5">
      <c r="A2973" s="52"/>
      <c r="B2973" s="53"/>
      <c r="C2973" s="39"/>
      <c r="D2973" s="39"/>
      <c r="E2973" s="39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5">
      <c r="A2974" s="52"/>
      <c r="B2974" s="53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5">
      <c r="A2975" s="52"/>
      <c r="B2975" s="53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5">
      <c r="A2976" s="52"/>
      <c r="B2976" s="53"/>
      <c r="C2976" s="39"/>
      <c r="D2976" s="39"/>
      <c r="E2976" s="39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5">
      <c r="A2977" s="52"/>
      <c r="B2977" s="53"/>
      <c r="C2977" s="39"/>
      <c r="D2977" s="39"/>
      <c r="E2977" s="39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5">
      <c r="A2978" s="52"/>
      <c r="B2978" s="53"/>
      <c r="C2978" s="39"/>
      <c r="D2978" s="39"/>
      <c r="E2978" s="39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5">
      <c r="A2979" s="52"/>
      <c r="B2979" s="53"/>
      <c r="C2979" s="39"/>
      <c r="D2979" s="39"/>
      <c r="E2979" s="39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5">
      <c r="A2980" s="52"/>
      <c r="B2980" s="53"/>
      <c r="C2980" s="39"/>
      <c r="D2980" s="39"/>
      <c r="E2980" s="39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5">
      <c r="A2981" s="52"/>
      <c r="B2981" s="53"/>
      <c r="C2981" s="39"/>
      <c r="D2981" s="39"/>
      <c r="E2981" s="39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5">
      <c r="A2982" s="52"/>
      <c r="B2982" s="53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5">
      <c r="A2983" s="52"/>
      <c r="B2983" s="53"/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5">
      <c r="A2984" s="52"/>
      <c r="B2984" s="53"/>
      <c r="C2984" s="39"/>
      <c r="D2984" s="39"/>
      <c r="E2984" s="39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5">
      <c r="A2985" s="52"/>
      <c r="B2985" s="53"/>
      <c r="C2985" s="39"/>
      <c r="D2985" s="39"/>
      <c r="E2985" s="39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5">
      <c r="A2986" s="52"/>
      <c r="B2986" s="53"/>
      <c r="C2986" s="39"/>
      <c r="D2986" s="39"/>
      <c r="E2986" s="39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5">
      <c r="A2987" s="52"/>
      <c r="B2987" s="53"/>
      <c r="C2987" s="39"/>
      <c r="D2987" s="39"/>
      <c r="E2987" s="39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5">
      <c r="A2988" s="52"/>
      <c r="B2988" s="53"/>
      <c r="C2988" s="39"/>
      <c r="D2988" s="39"/>
      <c r="E2988" s="39"/>
      <c r="F2988" s="39"/>
      <c r="G2988" s="39"/>
      <c r="H2988" s="39"/>
      <c r="I2988" s="39"/>
      <c r="J2988" s="39"/>
      <c r="K2988" s="39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5">
      <c r="A2989" s="52"/>
      <c r="B2989" s="53"/>
      <c r="C2989" s="39"/>
      <c r="D2989" s="39"/>
      <c r="E2989" s="39"/>
      <c r="F2989" s="39"/>
      <c r="G2989" s="39"/>
      <c r="H2989" s="39"/>
      <c r="I2989" s="39"/>
      <c r="J2989" s="39"/>
      <c r="K2989" s="39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5">
      <c r="A2990" s="52"/>
      <c r="B2990" s="53"/>
      <c r="C2990" s="39"/>
      <c r="D2990" s="39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5">
      <c r="A2991" s="52"/>
      <c r="B2991" s="53"/>
      <c r="C2991" s="39"/>
      <c r="D2991" s="39"/>
      <c r="E2991" s="39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5">
      <c r="A2992" s="52"/>
      <c r="B2992" s="53"/>
      <c r="C2992" s="39"/>
      <c r="D2992" s="39"/>
      <c r="E2992" s="39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5">
      <c r="A2993" s="52"/>
      <c r="B2993" s="53"/>
      <c r="C2993" s="39"/>
      <c r="D2993" s="39"/>
      <c r="E2993" s="39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5">
      <c r="A2994" s="52"/>
      <c r="B2994" s="53"/>
      <c r="C2994" s="39"/>
      <c r="D2994" s="39"/>
      <c r="E2994" s="39"/>
      <c r="F2994" s="39"/>
      <c r="G2994" s="39"/>
      <c r="H2994" s="39"/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5">
      <c r="A2995" s="52"/>
      <c r="B2995" s="53"/>
      <c r="C2995" s="39"/>
      <c r="D2995" s="39"/>
      <c r="E2995" s="39"/>
      <c r="F2995" s="39"/>
      <c r="G2995" s="39"/>
      <c r="H2995" s="39"/>
      <c r="I2995" s="39"/>
      <c r="J2995" s="39"/>
      <c r="K2995" s="39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5">
      <c r="A2996" s="52"/>
      <c r="B2996" s="53"/>
      <c r="C2996" s="39"/>
      <c r="D2996" s="39"/>
      <c r="E2996" s="39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5">
      <c r="A2997" s="52"/>
      <c r="B2997" s="53"/>
      <c r="C2997" s="39"/>
      <c r="D2997" s="39"/>
      <c r="E2997" s="39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5">
      <c r="A2998" s="52"/>
      <c r="B2998" s="53"/>
      <c r="C2998" s="39"/>
      <c r="D2998" s="39"/>
      <c r="E2998" s="39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5">
      <c r="A2999" s="52"/>
      <c r="B2999" s="53"/>
      <c r="C2999" s="39"/>
      <c r="D2999" s="39"/>
      <c r="E2999" s="39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5">
      <c r="A3000" s="52"/>
      <c r="B3000" s="53"/>
      <c r="C3000" s="39"/>
      <c r="D3000" s="39"/>
      <c r="E3000" s="39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5">
      <c r="A3001" s="52"/>
      <c r="B3001" s="53"/>
      <c r="C3001" s="39"/>
      <c r="D3001" s="39"/>
      <c r="E3001" s="39"/>
      <c r="F3001" s="39"/>
      <c r="G3001" s="39"/>
      <c r="H3001" s="39"/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5">
      <c r="A3002" s="52"/>
      <c r="B3002" s="53"/>
      <c r="C3002" s="39"/>
      <c r="D3002" s="39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5">
      <c r="A3003" s="52"/>
      <c r="B3003" s="53"/>
      <c r="C3003" s="39"/>
      <c r="D3003" s="39"/>
      <c r="E3003" s="39"/>
      <c r="F3003" s="39"/>
      <c r="G3003" s="39"/>
      <c r="H3003" s="39"/>
      <c r="I3003" s="39"/>
      <c r="J3003" s="39"/>
      <c r="K3003" s="39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5">
      <c r="A3004" s="52"/>
      <c r="B3004" s="53"/>
      <c r="C3004" s="39"/>
      <c r="D3004" s="39"/>
      <c r="E3004" s="39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5">
      <c r="A3005" s="52"/>
      <c r="B3005" s="53"/>
      <c r="C3005" s="39"/>
      <c r="D3005" s="39"/>
      <c r="E3005" s="39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5">
      <c r="A3006" s="52"/>
      <c r="B3006" s="53"/>
      <c r="C3006" s="39"/>
      <c r="D3006" s="39"/>
      <c r="E3006" s="39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5">
      <c r="A3007" s="52"/>
      <c r="B3007" s="53"/>
      <c r="C3007" s="39"/>
      <c r="D3007" s="39"/>
      <c r="E3007" s="39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5">
      <c r="A3008" s="52"/>
      <c r="B3008" s="53"/>
      <c r="C3008" s="39"/>
      <c r="D3008" s="39"/>
      <c r="E3008" s="39"/>
      <c r="F3008" s="39"/>
      <c r="G3008" s="39"/>
      <c r="H3008" s="39"/>
      <c r="I3008" s="39"/>
      <c r="J3008" s="39"/>
      <c r="K3008" s="39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5">
      <c r="A3009" s="52"/>
      <c r="B3009" s="53"/>
      <c r="C3009" s="39"/>
      <c r="D3009" s="39"/>
      <c r="E3009" s="39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5">
      <c r="A3010" s="52"/>
      <c r="B3010" s="53"/>
      <c r="C3010" s="39"/>
      <c r="D3010" s="39"/>
      <c r="E3010" s="39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5">
      <c r="A3011" s="52"/>
      <c r="B3011" s="53"/>
      <c r="C3011" s="39"/>
      <c r="D3011" s="39"/>
      <c r="E3011" s="39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5">
      <c r="A3012" s="52"/>
      <c r="B3012" s="53"/>
      <c r="C3012" s="39"/>
      <c r="D3012" s="39"/>
      <c r="E3012" s="39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5">
      <c r="A3013" s="52"/>
      <c r="B3013" s="53"/>
      <c r="C3013" s="39"/>
      <c r="D3013" s="39"/>
      <c r="E3013" s="39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5">
      <c r="A3014" s="52"/>
      <c r="B3014" s="53"/>
      <c r="C3014" s="39"/>
      <c r="D3014" s="39"/>
      <c r="E3014" s="39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5">
      <c r="A3015" s="52"/>
      <c r="B3015" s="53"/>
      <c r="C3015" s="39"/>
      <c r="D3015" s="39"/>
      <c r="E3015" s="39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5">
      <c r="A3016" s="52"/>
      <c r="B3016" s="53"/>
      <c r="C3016" s="39"/>
      <c r="D3016" s="39"/>
      <c r="E3016" s="39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5">
      <c r="A3017" s="52"/>
      <c r="B3017" s="53"/>
      <c r="C3017" s="39"/>
      <c r="D3017" s="39"/>
      <c r="E3017" s="39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5">
      <c r="A3018" s="52"/>
      <c r="B3018" s="53"/>
      <c r="C3018" s="39"/>
      <c r="D3018" s="39"/>
      <c r="E3018" s="39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5">
      <c r="A3019" s="52"/>
      <c r="B3019" s="53"/>
      <c r="C3019" s="39"/>
      <c r="D3019" s="39"/>
      <c r="E3019" s="39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5">
      <c r="A3020" s="52"/>
      <c r="B3020" s="53"/>
      <c r="C3020" s="39"/>
      <c r="D3020" s="39"/>
      <c r="E3020" s="39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5">
      <c r="A3021" s="52"/>
      <c r="B3021" s="53"/>
      <c r="C3021" s="39"/>
      <c r="D3021" s="39"/>
      <c r="E3021" s="39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5">
      <c r="A3022" s="52"/>
      <c r="B3022" s="53"/>
      <c r="C3022" s="39"/>
      <c r="D3022" s="39"/>
      <c r="E3022" s="39"/>
      <c r="F3022" s="39"/>
      <c r="G3022" s="39"/>
      <c r="H3022" s="39"/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5">
      <c r="A3023" s="52"/>
      <c r="B3023" s="53"/>
      <c r="C3023" s="39"/>
      <c r="D3023" s="39"/>
      <c r="E3023" s="39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5">
      <c r="A3024" s="52"/>
      <c r="B3024" s="53"/>
      <c r="C3024" s="39"/>
      <c r="D3024" s="39"/>
      <c r="E3024" s="39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5">
      <c r="A3025" s="52"/>
      <c r="B3025" s="53"/>
      <c r="C3025" s="39"/>
      <c r="D3025" s="39"/>
      <c r="E3025" s="39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5">
      <c r="A3026" s="52"/>
      <c r="B3026" s="53"/>
      <c r="C3026" s="39"/>
      <c r="D3026" s="39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5">
      <c r="A3027" s="52"/>
      <c r="B3027" s="53"/>
      <c r="C3027" s="39"/>
      <c r="D3027" s="39"/>
      <c r="E3027" s="39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5">
      <c r="A3028" s="52"/>
      <c r="B3028" s="53"/>
      <c r="C3028" s="39"/>
      <c r="D3028" s="39"/>
      <c r="E3028" s="39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5">
      <c r="A3029" s="52"/>
      <c r="B3029" s="53"/>
      <c r="C3029" s="39"/>
      <c r="D3029" s="39"/>
      <c r="E3029" s="39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5">
      <c r="A3030" s="52"/>
      <c r="B3030" s="53"/>
      <c r="C3030" s="39"/>
      <c r="D3030" s="39"/>
      <c r="E3030" s="39"/>
      <c r="F3030" s="39"/>
      <c r="G3030" s="39"/>
      <c r="H3030" s="39"/>
      <c r="I3030" s="39"/>
      <c r="J3030" s="39"/>
      <c r="K3030" s="39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5">
      <c r="A3031" s="52"/>
      <c r="B3031" s="53"/>
      <c r="C3031" s="39"/>
      <c r="D3031" s="39"/>
      <c r="E3031" s="39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5">
      <c r="A3032" s="52"/>
      <c r="B3032" s="53"/>
      <c r="C3032" s="39"/>
      <c r="D3032" s="39"/>
      <c r="E3032" s="39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5">
      <c r="A3033" s="52"/>
      <c r="B3033" s="53"/>
      <c r="C3033" s="39"/>
      <c r="D3033" s="39"/>
      <c r="E3033" s="39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5">
      <c r="A3034" s="52"/>
      <c r="B3034" s="53"/>
      <c r="C3034" s="39"/>
      <c r="D3034" s="39"/>
      <c r="E3034" s="39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5">
      <c r="A3035" s="52"/>
      <c r="B3035" s="53"/>
      <c r="C3035" s="39"/>
      <c r="D3035" s="39"/>
      <c r="E3035" s="39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5">
      <c r="A3036" s="52"/>
      <c r="B3036" s="53"/>
      <c r="C3036" s="39"/>
      <c r="D3036" s="39"/>
      <c r="E3036" s="39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5">
      <c r="A3037" s="52"/>
      <c r="B3037" s="53"/>
      <c r="C3037" s="39"/>
      <c r="D3037" s="39"/>
      <c r="E3037" s="39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5">
      <c r="A3038" s="52"/>
      <c r="B3038" s="53"/>
      <c r="C3038" s="39"/>
      <c r="D3038" s="39"/>
      <c r="E3038" s="39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5">
      <c r="A3039" s="52"/>
      <c r="B3039" s="53"/>
      <c r="C3039" s="39"/>
      <c r="D3039" s="39"/>
      <c r="E3039" s="39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5">
      <c r="A3040" s="52"/>
      <c r="B3040" s="53"/>
      <c r="C3040" s="39"/>
      <c r="D3040" s="39"/>
      <c r="E3040" s="39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5">
      <c r="A3041" s="52"/>
      <c r="B3041" s="53"/>
      <c r="C3041" s="39"/>
      <c r="D3041" s="39"/>
      <c r="E3041" s="39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5">
      <c r="A3042" s="52"/>
      <c r="B3042" s="53"/>
      <c r="C3042" s="39"/>
      <c r="D3042" s="39"/>
      <c r="E3042" s="39"/>
      <c r="F3042" s="39"/>
      <c r="G3042" s="39"/>
      <c r="H3042" s="39"/>
      <c r="I3042" s="39"/>
      <c r="J3042" s="39"/>
      <c r="K3042" s="39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5">
      <c r="A3043" s="52"/>
      <c r="B3043" s="53"/>
      <c r="C3043" s="39"/>
      <c r="D3043" s="39"/>
      <c r="E3043" s="39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5">
      <c r="A3044" s="52"/>
      <c r="B3044" s="53"/>
      <c r="C3044" s="39"/>
      <c r="D3044" s="39"/>
      <c r="E3044" s="39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5">
      <c r="A3045" s="52"/>
      <c r="B3045" s="53"/>
      <c r="C3045" s="39"/>
      <c r="D3045" s="39"/>
      <c r="E3045" s="39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5">
      <c r="A3046" s="52"/>
      <c r="B3046" s="53"/>
      <c r="C3046" s="39"/>
      <c r="D3046" s="39"/>
      <c r="E3046" s="39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5">
      <c r="A3047" s="52"/>
      <c r="B3047" s="53"/>
      <c r="C3047" s="39"/>
      <c r="D3047" s="39"/>
      <c r="E3047" s="39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5">
      <c r="A3048" s="52"/>
      <c r="B3048" s="53"/>
      <c r="C3048" s="39"/>
      <c r="D3048" s="39"/>
      <c r="E3048" s="39"/>
      <c r="F3048" s="39"/>
      <c r="G3048" s="39"/>
      <c r="H3048" s="39"/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5">
      <c r="A3049" s="52"/>
      <c r="B3049" s="53"/>
      <c r="C3049" s="39"/>
      <c r="D3049" s="39"/>
      <c r="E3049" s="39"/>
      <c r="F3049" s="39"/>
      <c r="G3049" s="39"/>
      <c r="H3049" s="39"/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5">
      <c r="A3050" s="52"/>
      <c r="B3050" s="53"/>
      <c r="C3050" s="39"/>
      <c r="D3050" s="39"/>
      <c r="E3050" s="39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5">
      <c r="A3051" s="52"/>
      <c r="B3051" s="53"/>
      <c r="C3051" s="39"/>
      <c r="D3051" s="39"/>
      <c r="E3051" s="39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5">
      <c r="A3052" s="52"/>
      <c r="B3052" s="53"/>
      <c r="C3052" s="39"/>
      <c r="D3052" s="39"/>
      <c r="E3052" s="39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5">
      <c r="A3053" s="52"/>
      <c r="B3053" s="53"/>
      <c r="C3053" s="39"/>
      <c r="D3053" s="39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5">
      <c r="A3054" s="52"/>
      <c r="B3054" s="53"/>
      <c r="C3054" s="39"/>
      <c r="D3054" s="39"/>
      <c r="E3054" s="39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5">
      <c r="A3055" s="52"/>
      <c r="B3055" s="53"/>
      <c r="C3055" s="39"/>
      <c r="D3055" s="39"/>
      <c r="E3055" s="39"/>
      <c r="F3055" s="39"/>
      <c r="G3055" s="39"/>
      <c r="H3055" s="39"/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5">
      <c r="A3056" s="52"/>
      <c r="B3056" s="53"/>
      <c r="C3056" s="39"/>
      <c r="D3056" s="39"/>
      <c r="E3056" s="39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5">
      <c r="A3057" s="52"/>
      <c r="B3057" s="53"/>
      <c r="C3057" s="39"/>
      <c r="D3057" s="39"/>
      <c r="E3057" s="39"/>
      <c r="F3057" s="39"/>
      <c r="G3057" s="39"/>
      <c r="H3057" s="39"/>
      <c r="I3057" s="39"/>
      <c r="J3057" s="39"/>
      <c r="K3057" s="39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5">
      <c r="A3058" s="52"/>
      <c r="B3058" s="53"/>
      <c r="C3058" s="39"/>
      <c r="D3058" s="39"/>
      <c r="E3058" s="39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5">
      <c r="A3059" s="52"/>
      <c r="B3059" s="53"/>
      <c r="C3059" s="39"/>
      <c r="D3059" s="39"/>
      <c r="E3059" s="39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5">
      <c r="A3060" s="52"/>
      <c r="B3060" s="53"/>
      <c r="C3060" s="39"/>
      <c r="D3060" s="39"/>
      <c r="E3060" s="39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5">
      <c r="A3061" s="52"/>
      <c r="B3061" s="53"/>
      <c r="C3061" s="39"/>
      <c r="D3061" s="39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5">
      <c r="A3062" s="52"/>
      <c r="B3062" s="53"/>
      <c r="C3062" s="39"/>
      <c r="D3062" s="39"/>
      <c r="E3062" s="39"/>
      <c r="F3062" s="39"/>
      <c r="G3062" s="39"/>
      <c r="H3062" s="39"/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5">
      <c r="A3063" s="52"/>
      <c r="B3063" s="53"/>
      <c r="C3063" s="39"/>
      <c r="D3063" s="39"/>
      <c r="E3063" s="39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5">
      <c r="A3064" s="52"/>
      <c r="B3064" s="53"/>
      <c r="C3064" s="39"/>
      <c r="D3064" s="39"/>
      <c r="E3064" s="39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5">
      <c r="A3065" s="52"/>
      <c r="B3065" s="53"/>
      <c r="C3065" s="39"/>
      <c r="D3065" s="39"/>
      <c r="E3065" s="39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5">
      <c r="A3066" s="52"/>
      <c r="B3066" s="53"/>
      <c r="C3066" s="39"/>
      <c r="D3066" s="39"/>
      <c r="E3066" s="39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5">
      <c r="A3067" s="52"/>
      <c r="B3067" s="53"/>
      <c r="C3067" s="39"/>
      <c r="D3067" s="39"/>
      <c r="E3067" s="39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5">
      <c r="A3068" s="52"/>
      <c r="B3068" s="53"/>
      <c r="C3068" s="39"/>
      <c r="D3068" s="39"/>
      <c r="E3068" s="39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5">
      <c r="A3069" s="52"/>
      <c r="B3069" s="53"/>
      <c r="C3069" s="39"/>
      <c r="D3069" s="39"/>
      <c r="E3069" s="39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5">
      <c r="A3070" s="52"/>
      <c r="B3070" s="53"/>
      <c r="C3070" s="39"/>
      <c r="D3070" s="39"/>
      <c r="E3070" s="39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5">
      <c r="A3071" s="52"/>
      <c r="B3071" s="53"/>
      <c r="C3071" s="39"/>
      <c r="D3071" s="39"/>
      <c r="E3071" s="39"/>
      <c r="F3071" s="39"/>
      <c r="G3071" s="39"/>
      <c r="H3071" s="39"/>
      <c r="I3071" s="39"/>
      <c r="J3071" s="39"/>
      <c r="K3071" s="39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5">
      <c r="A3072" s="52"/>
      <c r="B3072" s="53"/>
      <c r="C3072" s="39"/>
      <c r="D3072" s="39"/>
      <c r="E3072" s="39"/>
      <c r="F3072" s="39"/>
      <c r="G3072" s="39"/>
      <c r="H3072" s="39"/>
      <c r="I3072" s="39"/>
      <c r="J3072" s="39"/>
      <c r="K3072" s="39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5">
      <c r="A3073" s="52"/>
      <c r="B3073" s="53"/>
      <c r="C3073" s="39"/>
      <c r="D3073" s="39"/>
      <c r="E3073" s="39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5">
      <c r="A3074" s="52"/>
      <c r="B3074" s="53"/>
      <c r="C3074" s="39"/>
      <c r="D3074" s="39"/>
      <c r="E3074" s="39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5">
      <c r="A3075" s="52"/>
      <c r="B3075" s="53"/>
      <c r="C3075" s="39"/>
      <c r="D3075" s="39"/>
      <c r="E3075" s="39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5">
      <c r="A3076" s="52"/>
      <c r="B3076" s="53"/>
      <c r="C3076" s="39"/>
      <c r="D3076" s="39"/>
      <c r="E3076" s="39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5">
      <c r="A3077" s="52"/>
      <c r="B3077" s="53"/>
      <c r="C3077" s="39"/>
      <c r="D3077" s="39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5">
      <c r="A3078" s="52"/>
      <c r="B3078" s="53"/>
      <c r="C3078" s="39"/>
      <c r="D3078" s="39"/>
      <c r="E3078" s="39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5">
      <c r="A3079" s="52"/>
      <c r="B3079" s="53"/>
      <c r="C3079" s="39"/>
      <c r="D3079" s="39"/>
      <c r="E3079" s="39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5">
      <c r="A3080" s="52"/>
      <c r="B3080" s="53"/>
      <c r="C3080" s="39"/>
      <c r="D3080" s="39"/>
      <c r="E3080" s="39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5">
      <c r="A3081" s="52"/>
      <c r="B3081" s="53"/>
      <c r="C3081" s="39"/>
      <c r="D3081" s="39"/>
      <c r="E3081" s="39"/>
      <c r="F3081" s="39"/>
      <c r="G3081" s="39"/>
      <c r="H3081" s="39"/>
      <c r="I3081" s="39"/>
      <c r="J3081" s="39"/>
      <c r="K3081" s="39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5">
      <c r="A3082" s="52"/>
      <c r="B3082" s="53"/>
      <c r="C3082" s="39"/>
      <c r="D3082" s="39"/>
      <c r="E3082" s="39"/>
      <c r="F3082" s="39"/>
      <c r="G3082" s="39"/>
      <c r="H3082" s="39"/>
      <c r="I3082" s="39"/>
      <c r="J3082" s="39"/>
      <c r="K3082" s="39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5">
      <c r="A3083" s="52"/>
      <c r="B3083" s="53"/>
      <c r="C3083" s="39"/>
      <c r="D3083" s="39"/>
      <c r="E3083" s="39"/>
      <c r="F3083" s="39"/>
      <c r="G3083" s="39"/>
      <c r="H3083" s="39"/>
      <c r="I3083" s="39"/>
      <c r="J3083" s="39"/>
      <c r="K3083" s="39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5">
      <c r="A3084" s="52"/>
      <c r="B3084" s="53"/>
      <c r="C3084" s="39"/>
      <c r="D3084" s="39"/>
      <c r="E3084" s="39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5">
      <c r="A3085" s="52"/>
      <c r="B3085" s="53"/>
      <c r="C3085" s="39"/>
      <c r="D3085" s="39"/>
      <c r="E3085" s="39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5">
      <c r="A3086" s="52"/>
      <c r="B3086" s="53"/>
      <c r="C3086" s="39"/>
      <c r="D3086" s="39"/>
      <c r="E3086" s="39"/>
      <c r="F3086" s="39"/>
      <c r="G3086" s="39"/>
      <c r="H3086" s="39"/>
      <c r="I3086" s="39"/>
      <c r="J3086" s="39"/>
      <c r="K3086" s="39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5">
      <c r="A3087" s="52"/>
      <c r="B3087" s="53"/>
      <c r="C3087" s="39"/>
      <c r="D3087" s="39"/>
      <c r="E3087" s="39"/>
      <c r="F3087" s="39"/>
      <c r="G3087" s="39"/>
      <c r="H3087" s="39"/>
      <c r="I3087" s="39"/>
      <c r="J3087" s="39"/>
      <c r="K3087" s="39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5">
      <c r="A3088" s="52"/>
      <c r="B3088" s="53"/>
      <c r="C3088" s="39"/>
      <c r="D3088" s="39"/>
      <c r="E3088" s="39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5">
      <c r="A3089" s="52"/>
      <c r="B3089" s="53"/>
      <c r="C3089" s="39"/>
      <c r="D3089" s="39"/>
      <c r="E3089" s="39"/>
      <c r="F3089" s="39"/>
      <c r="G3089" s="39"/>
      <c r="H3089" s="39"/>
      <c r="I3089" s="39"/>
      <c r="J3089" s="39"/>
      <c r="K3089" s="39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5">
      <c r="A3090" s="52"/>
      <c r="B3090" s="53"/>
      <c r="C3090" s="39"/>
      <c r="D3090" s="39"/>
      <c r="E3090" s="39"/>
      <c r="F3090" s="39"/>
      <c r="G3090" s="39"/>
      <c r="H3090" s="39"/>
      <c r="I3090" s="39"/>
      <c r="J3090" s="39"/>
      <c r="K3090" s="39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5">
      <c r="A3091" s="52"/>
      <c r="B3091" s="53"/>
      <c r="C3091" s="39"/>
      <c r="D3091" s="39"/>
      <c r="E3091" s="39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5">
      <c r="A3092" s="52"/>
      <c r="B3092" s="53"/>
      <c r="C3092" s="39"/>
      <c r="D3092" s="39"/>
      <c r="E3092" s="39"/>
      <c r="F3092" s="39"/>
      <c r="G3092" s="39"/>
      <c r="H3092" s="39"/>
      <c r="I3092" s="39"/>
      <c r="J3092" s="39"/>
      <c r="K3092" s="39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5">
      <c r="A3093" s="52"/>
      <c r="B3093" s="53"/>
      <c r="C3093" s="39"/>
      <c r="D3093" s="39"/>
      <c r="E3093" s="39"/>
      <c r="F3093" s="39"/>
      <c r="G3093" s="39"/>
      <c r="H3093" s="39"/>
      <c r="I3093" s="39"/>
      <c r="J3093" s="39"/>
      <c r="K3093" s="39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5">
      <c r="A3094" s="52"/>
      <c r="B3094" s="53"/>
      <c r="C3094" s="39"/>
      <c r="D3094" s="39"/>
      <c r="E3094" s="39"/>
      <c r="F3094" s="39"/>
      <c r="G3094" s="39"/>
      <c r="H3094" s="39"/>
      <c r="I3094" s="39"/>
      <c r="J3094" s="39"/>
      <c r="K3094" s="39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5">
      <c r="A3095" s="52"/>
      <c r="B3095" s="53"/>
      <c r="C3095" s="39"/>
      <c r="D3095" s="39"/>
      <c r="E3095" s="39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5">
      <c r="A3096" s="52"/>
      <c r="B3096" s="53"/>
      <c r="C3096" s="39"/>
      <c r="D3096" s="39"/>
      <c r="E3096" s="39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5">
      <c r="A3097" s="52"/>
      <c r="B3097" s="53"/>
      <c r="C3097" s="39"/>
      <c r="D3097" s="39"/>
      <c r="E3097" s="39"/>
      <c r="F3097" s="39"/>
      <c r="G3097" s="39"/>
      <c r="H3097" s="39"/>
      <c r="I3097" s="39"/>
      <c r="J3097" s="39"/>
      <c r="K3097" s="39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5">
      <c r="A3098" s="52"/>
      <c r="B3098" s="53"/>
      <c r="C3098" s="39"/>
      <c r="D3098" s="39"/>
      <c r="E3098" s="39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5">
      <c r="A3099" s="52"/>
      <c r="B3099" s="53"/>
      <c r="C3099" s="39"/>
      <c r="D3099" s="39"/>
      <c r="E3099" s="39"/>
      <c r="F3099" s="39"/>
      <c r="G3099" s="39"/>
      <c r="H3099" s="39"/>
      <c r="I3099" s="39"/>
      <c r="J3099" s="39"/>
      <c r="K3099" s="39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5">
      <c r="A3100" s="52"/>
      <c r="B3100" s="53"/>
      <c r="C3100" s="39"/>
      <c r="D3100" s="39"/>
      <c r="E3100" s="39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5">
      <c r="A3101" s="52"/>
      <c r="B3101" s="53"/>
      <c r="C3101" s="39"/>
      <c r="D3101" s="39"/>
      <c r="E3101" s="39"/>
      <c r="F3101" s="39"/>
      <c r="G3101" s="39"/>
      <c r="H3101" s="39"/>
      <c r="I3101" s="39"/>
      <c r="J3101" s="39"/>
      <c r="K3101" s="39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5">
      <c r="A3102" s="52"/>
      <c r="B3102" s="53"/>
      <c r="C3102" s="39"/>
      <c r="D3102" s="39"/>
      <c r="E3102" s="39"/>
      <c r="F3102" s="39"/>
      <c r="G3102" s="39"/>
      <c r="H3102" s="39"/>
      <c r="I3102" s="39"/>
      <c r="J3102" s="39"/>
      <c r="K3102" s="39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5">
      <c r="A3103" s="52"/>
      <c r="B3103" s="53"/>
      <c r="C3103" s="39"/>
      <c r="D3103" s="39"/>
      <c r="E3103" s="39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5">
      <c r="A3104" s="52"/>
      <c r="B3104" s="53"/>
      <c r="C3104" s="39"/>
      <c r="D3104" s="39"/>
      <c r="E3104" s="39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5">
      <c r="A3105" s="52"/>
      <c r="B3105" s="53"/>
      <c r="C3105" s="39"/>
      <c r="D3105" s="39"/>
      <c r="E3105" s="39"/>
      <c r="F3105" s="39"/>
      <c r="G3105" s="39"/>
      <c r="H3105" s="39"/>
      <c r="I3105" s="39"/>
      <c r="J3105" s="39"/>
      <c r="K3105" s="39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5">
      <c r="A3106" s="52"/>
      <c r="B3106" s="53"/>
      <c r="C3106" s="39"/>
      <c r="D3106" s="39"/>
      <c r="E3106" s="39"/>
      <c r="F3106" s="39"/>
      <c r="G3106" s="39"/>
      <c r="H3106" s="39"/>
      <c r="I3106" s="39"/>
      <c r="J3106" s="39"/>
      <c r="K3106" s="39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5">
      <c r="A3107" s="52"/>
      <c r="B3107" s="53"/>
      <c r="C3107" s="39"/>
      <c r="D3107" s="39"/>
      <c r="E3107" s="39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5">
      <c r="A3108" s="52"/>
      <c r="B3108" s="53"/>
      <c r="C3108" s="39"/>
      <c r="D3108" s="39"/>
      <c r="E3108" s="39"/>
      <c r="F3108" s="39"/>
      <c r="G3108" s="39"/>
      <c r="H3108" s="39"/>
      <c r="I3108" s="39"/>
      <c r="J3108" s="39"/>
      <c r="K3108" s="39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5">
      <c r="A3109" s="52"/>
      <c r="B3109" s="53"/>
      <c r="C3109" s="39"/>
      <c r="D3109" s="39"/>
      <c r="E3109" s="39"/>
      <c r="F3109" s="39"/>
      <c r="G3109" s="39"/>
      <c r="H3109" s="39"/>
      <c r="I3109" s="39"/>
      <c r="J3109" s="39"/>
      <c r="K3109" s="39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5">
      <c r="A3110" s="52"/>
      <c r="B3110" s="53"/>
      <c r="C3110" s="39"/>
      <c r="D3110" s="39"/>
      <c r="E3110" s="39"/>
      <c r="F3110" s="39"/>
      <c r="G3110" s="39"/>
      <c r="H3110" s="39"/>
      <c r="I3110" s="39"/>
      <c r="J3110" s="39"/>
      <c r="K3110" s="39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5">
      <c r="A3111" s="52"/>
      <c r="B3111" s="53"/>
      <c r="C3111" s="39"/>
      <c r="D3111" s="39"/>
      <c r="E3111" s="39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5">
      <c r="A3112" s="52"/>
      <c r="B3112" s="53"/>
      <c r="C3112" s="39"/>
      <c r="D3112" s="39"/>
      <c r="E3112" s="39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5">
      <c r="A3113" s="52"/>
      <c r="B3113" s="53"/>
      <c r="C3113" s="39"/>
      <c r="D3113" s="39"/>
      <c r="E3113" s="39"/>
      <c r="F3113" s="39"/>
      <c r="G3113" s="39"/>
      <c r="H3113" s="39"/>
      <c r="I3113" s="39"/>
      <c r="J3113" s="39"/>
      <c r="K3113" s="39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5">
      <c r="A3114" s="52"/>
      <c r="B3114" s="53"/>
      <c r="C3114" s="39"/>
      <c r="D3114" s="39"/>
      <c r="E3114" s="39"/>
      <c r="F3114" s="39"/>
      <c r="G3114" s="39"/>
      <c r="H3114" s="39"/>
      <c r="I3114" s="39"/>
      <c r="J3114" s="39"/>
      <c r="K3114" s="39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5">
      <c r="A3115" s="52"/>
      <c r="B3115" s="53"/>
      <c r="C3115" s="39"/>
      <c r="D3115" s="39"/>
      <c r="E3115" s="39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5">
      <c r="A3116" s="52"/>
      <c r="B3116" s="53"/>
      <c r="C3116" s="39"/>
      <c r="D3116" s="39"/>
      <c r="E3116" s="39"/>
      <c r="F3116" s="39"/>
      <c r="G3116" s="39"/>
      <c r="H3116" s="39"/>
      <c r="I3116" s="39"/>
      <c r="J3116" s="39"/>
      <c r="K3116" s="39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5">
      <c r="A3117" s="52"/>
      <c r="B3117" s="53"/>
      <c r="C3117" s="39"/>
      <c r="D3117" s="39"/>
      <c r="E3117" s="39"/>
      <c r="F3117" s="39"/>
      <c r="G3117" s="39"/>
      <c r="H3117" s="39"/>
      <c r="I3117" s="39"/>
      <c r="J3117" s="39"/>
      <c r="K3117" s="39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5">
      <c r="A3118" s="52"/>
      <c r="B3118" s="53"/>
      <c r="C3118" s="39"/>
      <c r="D3118" s="39"/>
      <c r="E3118" s="39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5">
      <c r="A3119" s="52"/>
      <c r="B3119" s="53"/>
      <c r="C3119" s="39"/>
      <c r="D3119" s="39"/>
      <c r="E3119" s="39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5">
      <c r="A3120" s="52"/>
      <c r="B3120" s="53"/>
      <c r="C3120" s="39"/>
      <c r="D3120" s="39"/>
      <c r="E3120" s="39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5">
      <c r="A3121" s="52"/>
      <c r="B3121" s="53"/>
      <c r="C3121" s="39"/>
      <c r="D3121" s="39"/>
      <c r="E3121" s="39"/>
      <c r="F3121" s="39"/>
      <c r="G3121" s="39"/>
      <c r="H3121" s="39"/>
      <c r="I3121" s="39"/>
      <c r="J3121" s="39"/>
      <c r="K3121" s="39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5">
      <c r="A3122" s="52"/>
      <c r="B3122" s="53"/>
      <c r="C3122" s="39"/>
      <c r="D3122" s="39"/>
      <c r="E3122" s="39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5">
      <c r="A3123" s="52"/>
      <c r="B3123" s="53"/>
      <c r="C3123" s="39"/>
      <c r="D3123" s="39"/>
      <c r="E3123" s="39"/>
      <c r="F3123" s="39"/>
      <c r="G3123" s="39"/>
      <c r="H3123" s="39"/>
      <c r="I3123" s="39"/>
      <c r="J3123" s="39"/>
      <c r="K3123" s="39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5">
      <c r="A3124" s="52"/>
      <c r="B3124" s="53"/>
      <c r="C3124" s="39"/>
      <c r="D3124" s="39"/>
      <c r="E3124" s="39"/>
      <c r="F3124" s="39"/>
      <c r="G3124" s="39"/>
      <c r="H3124" s="39"/>
      <c r="I3124" s="39"/>
      <c r="J3124" s="39"/>
      <c r="K3124" s="39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5">
      <c r="A3125" s="52"/>
      <c r="B3125" s="53"/>
      <c r="C3125" s="39"/>
      <c r="D3125" s="39"/>
      <c r="E3125" s="39"/>
      <c r="F3125" s="39"/>
      <c r="G3125" s="39"/>
      <c r="H3125" s="39"/>
      <c r="I3125" s="39"/>
      <c r="J3125" s="39"/>
      <c r="K3125" s="39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5">
      <c r="A3126" s="52"/>
      <c r="B3126" s="53"/>
      <c r="C3126" s="39"/>
      <c r="D3126" s="39"/>
      <c r="E3126" s="39"/>
      <c r="F3126" s="39"/>
      <c r="G3126" s="39"/>
      <c r="H3126" s="39"/>
      <c r="I3126" s="39"/>
      <c r="J3126" s="39"/>
      <c r="K3126" s="39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5">
      <c r="A3127" s="52"/>
      <c r="B3127" s="53"/>
      <c r="C3127" s="39"/>
      <c r="D3127" s="39"/>
      <c r="E3127" s="39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5">
      <c r="A3128" s="52"/>
      <c r="B3128" s="53"/>
      <c r="C3128" s="39"/>
      <c r="D3128" s="39"/>
      <c r="E3128" s="39"/>
      <c r="F3128" s="39"/>
      <c r="G3128" s="39"/>
      <c r="H3128" s="39"/>
      <c r="I3128" s="39"/>
      <c r="J3128" s="39"/>
      <c r="K3128" s="39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5">
      <c r="A3129" s="52"/>
      <c r="B3129" s="53"/>
      <c r="C3129" s="39"/>
      <c r="D3129" s="39"/>
      <c r="E3129" s="39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5">
      <c r="A3130" s="52"/>
      <c r="B3130" s="53"/>
      <c r="C3130" s="39"/>
      <c r="D3130" s="39"/>
      <c r="E3130" s="39"/>
      <c r="F3130" s="39"/>
      <c r="G3130" s="39"/>
      <c r="H3130" s="39"/>
      <c r="I3130" s="39"/>
      <c r="J3130" s="39"/>
      <c r="K3130" s="39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5">
      <c r="A3131" s="52"/>
      <c r="B3131" s="53"/>
      <c r="C3131" s="39"/>
      <c r="D3131" s="39"/>
      <c r="E3131" s="39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5">
      <c r="A3132" s="52"/>
      <c r="B3132" s="53"/>
      <c r="C3132" s="39"/>
      <c r="D3132" s="39"/>
      <c r="E3132" s="39"/>
      <c r="F3132" s="39"/>
      <c r="G3132" s="39"/>
      <c r="H3132" s="39"/>
      <c r="I3132" s="39"/>
      <c r="J3132" s="39"/>
      <c r="K3132" s="39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5">
      <c r="A3133" s="52"/>
      <c r="B3133" s="53"/>
      <c r="C3133" s="39"/>
      <c r="D3133" s="39"/>
      <c r="E3133" s="39"/>
      <c r="F3133" s="39"/>
      <c r="G3133" s="39"/>
      <c r="H3133" s="39"/>
      <c r="I3133" s="39"/>
      <c r="J3133" s="39"/>
      <c r="K3133" s="39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5">
      <c r="A3134" s="52"/>
      <c r="B3134" s="53"/>
      <c r="C3134" s="39"/>
      <c r="D3134" s="39"/>
      <c r="E3134" s="39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5">
      <c r="A3135" s="52"/>
      <c r="B3135" s="53"/>
      <c r="C3135" s="39"/>
      <c r="D3135" s="39"/>
      <c r="E3135" s="39"/>
      <c r="F3135" s="39"/>
      <c r="G3135" s="39"/>
      <c r="H3135" s="39"/>
      <c r="I3135" s="39"/>
      <c r="J3135" s="39"/>
      <c r="K3135" s="39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5">
      <c r="A3136" s="52"/>
      <c r="B3136" s="53"/>
      <c r="C3136" s="39"/>
      <c r="D3136" s="39"/>
      <c r="E3136" s="39"/>
      <c r="F3136" s="39"/>
      <c r="G3136" s="39"/>
      <c r="H3136" s="39"/>
      <c r="I3136" s="39"/>
      <c r="J3136" s="39"/>
      <c r="K3136" s="39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5">
      <c r="A3137" s="52"/>
      <c r="B3137" s="53"/>
      <c r="C3137" s="39"/>
      <c r="D3137" s="39"/>
      <c r="E3137" s="39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5">
      <c r="A3138" s="52"/>
      <c r="B3138" s="53"/>
      <c r="C3138" s="39"/>
      <c r="D3138" s="39"/>
      <c r="E3138" s="39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5">
      <c r="A3139" s="52"/>
      <c r="B3139" s="53"/>
      <c r="C3139" s="39"/>
      <c r="D3139" s="39"/>
      <c r="E3139" s="39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5">
      <c r="A3140" s="52"/>
      <c r="B3140" s="53"/>
      <c r="C3140" s="39"/>
      <c r="D3140" s="39"/>
      <c r="E3140" s="39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5">
      <c r="A3141" s="52"/>
      <c r="B3141" s="53"/>
      <c r="C3141" s="39"/>
      <c r="D3141" s="39"/>
      <c r="E3141" s="39"/>
      <c r="F3141" s="39"/>
      <c r="G3141" s="39"/>
      <c r="H3141" s="39"/>
      <c r="I3141" s="39"/>
      <c r="J3141" s="39"/>
      <c r="K3141" s="39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5">
      <c r="A3142" s="52"/>
      <c r="B3142" s="53"/>
      <c r="C3142" s="39"/>
      <c r="D3142" s="39"/>
      <c r="E3142" s="39"/>
      <c r="F3142" s="39"/>
      <c r="G3142" s="39"/>
      <c r="H3142" s="39"/>
      <c r="I3142" s="39"/>
      <c r="J3142" s="39"/>
      <c r="K3142" s="39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5">
      <c r="A3143" s="52"/>
      <c r="B3143" s="53"/>
      <c r="C3143" s="39"/>
      <c r="D3143" s="39"/>
      <c r="E3143" s="39"/>
      <c r="F3143" s="39"/>
      <c r="G3143" s="39"/>
      <c r="H3143" s="39"/>
      <c r="I3143" s="39"/>
      <c r="J3143" s="39"/>
      <c r="K3143" s="39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5">
      <c r="A3144" s="52"/>
      <c r="B3144" s="53"/>
      <c r="C3144" s="39"/>
      <c r="D3144" s="39"/>
      <c r="E3144" s="39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5">
      <c r="A3145" s="52"/>
      <c r="B3145" s="53"/>
      <c r="C3145" s="39"/>
      <c r="D3145" s="39"/>
      <c r="E3145" s="39"/>
      <c r="F3145" s="39"/>
      <c r="G3145" s="39"/>
      <c r="H3145" s="39"/>
      <c r="I3145" s="39"/>
      <c r="J3145" s="39"/>
      <c r="K3145" s="39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5">
      <c r="A3146" s="52"/>
      <c r="B3146" s="53"/>
      <c r="C3146" s="39"/>
      <c r="D3146" s="39"/>
      <c r="E3146" s="39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5">
      <c r="A3147" s="52"/>
      <c r="B3147" s="53"/>
      <c r="C3147" s="39"/>
      <c r="D3147" s="39"/>
      <c r="E3147" s="39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5">
      <c r="A3148" s="52"/>
      <c r="B3148" s="53"/>
      <c r="C3148" s="39"/>
      <c r="D3148" s="39"/>
      <c r="E3148" s="39"/>
      <c r="F3148" s="39"/>
      <c r="G3148" s="39"/>
      <c r="H3148" s="39"/>
      <c r="I3148" s="39"/>
      <c r="J3148" s="39"/>
      <c r="K3148" s="39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5">
      <c r="A3149" s="52"/>
      <c r="B3149" s="53"/>
      <c r="C3149" s="39"/>
      <c r="D3149" s="39"/>
      <c r="E3149" s="39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5">
      <c r="A3150" s="52"/>
      <c r="B3150" s="53"/>
      <c r="C3150" s="39"/>
      <c r="D3150" s="39"/>
      <c r="E3150" s="39"/>
      <c r="F3150" s="39"/>
      <c r="G3150" s="39"/>
      <c r="H3150" s="39"/>
      <c r="I3150" s="39"/>
      <c r="J3150" s="39"/>
      <c r="K3150" s="39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5">
      <c r="A3151" s="52"/>
      <c r="B3151" s="53"/>
      <c r="C3151" s="39"/>
      <c r="D3151" s="39"/>
      <c r="E3151" s="39"/>
      <c r="F3151" s="39"/>
      <c r="G3151" s="39"/>
      <c r="H3151" s="39"/>
      <c r="I3151" s="39"/>
      <c r="J3151" s="39"/>
      <c r="K3151" s="39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5">
      <c r="A3152" s="52"/>
      <c r="B3152" s="53"/>
      <c r="C3152" s="39"/>
      <c r="D3152" s="39"/>
      <c r="E3152" s="39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5">
      <c r="A3153" s="52"/>
      <c r="B3153" s="53"/>
      <c r="C3153" s="39"/>
      <c r="D3153" s="39"/>
      <c r="E3153" s="39"/>
      <c r="F3153" s="39"/>
      <c r="G3153" s="39"/>
      <c r="H3153" s="39"/>
      <c r="I3153" s="39"/>
      <c r="J3153" s="39"/>
      <c r="K3153" s="39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5">
      <c r="A3154" s="52"/>
      <c r="B3154" s="53"/>
      <c r="C3154" s="39"/>
      <c r="D3154" s="39"/>
      <c r="E3154" s="39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5">
      <c r="A3155" s="52"/>
      <c r="B3155" s="53"/>
      <c r="C3155" s="39"/>
      <c r="D3155" s="39"/>
      <c r="E3155" s="39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5">
      <c r="A3156" s="52"/>
      <c r="B3156" s="53"/>
      <c r="C3156" s="39"/>
      <c r="D3156" s="39"/>
      <c r="E3156" s="39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5">
      <c r="A3157" s="52"/>
      <c r="B3157" s="53"/>
      <c r="C3157" s="39"/>
      <c r="D3157" s="39"/>
      <c r="E3157" s="39"/>
      <c r="F3157" s="39"/>
      <c r="G3157" s="39"/>
      <c r="H3157" s="39"/>
      <c r="I3157" s="39"/>
      <c r="J3157" s="39"/>
      <c r="K3157" s="39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5">
      <c r="A3158" s="52"/>
      <c r="B3158" s="53"/>
      <c r="C3158" s="39"/>
      <c r="D3158" s="39"/>
      <c r="E3158" s="39"/>
      <c r="F3158" s="39"/>
      <c r="G3158" s="39"/>
      <c r="H3158" s="39"/>
      <c r="I3158" s="39"/>
      <c r="J3158" s="39"/>
      <c r="K3158" s="39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5">
      <c r="A3159" s="52"/>
      <c r="B3159" s="53"/>
      <c r="C3159" s="39"/>
      <c r="D3159" s="39"/>
      <c r="E3159" s="39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5">
      <c r="A3160" s="52"/>
      <c r="B3160" s="53"/>
      <c r="C3160" s="39"/>
      <c r="D3160" s="39"/>
      <c r="E3160" s="39"/>
      <c r="F3160" s="39"/>
      <c r="G3160" s="39"/>
      <c r="H3160" s="39"/>
      <c r="I3160" s="39"/>
      <c r="J3160" s="39"/>
      <c r="K3160" s="39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5">
      <c r="A3161" s="52"/>
      <c r="B3161" s="53"/>
      <c r="C3161" s="39"/>
      <c r="D3161" s="39"/>
      <c r="E3161" s="39"/>
      <c r="F3161" s="39"/>
      <c r="G3161" s="39"/>
      <c r="H3161" s="39"/>
      <c r="I3161" s="39"/>
      <c r="J3161" s="39"/>
      <c r="K3161" s="39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5">
      <c r="A3162" s="52"/>
      <c r="B3162" s="53"/>
      <c r="C3162" s="39"/>
      <c r="D3162" s="39"/>
      <c r="E3162" s="39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5">
      <c r="A3163" s="52"/>
      <c r="B3163" s="53"/>
      <c r="C3163" s="39"/>
      <c r="D3163" s="39"/>
      <c r="E3163" s="39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5">
      <c r="A3164" s="52"/>
      <c r="B3164" s="53"/>
      <c r="C3164" s="39"/>
      <c r="D3164" s="39"/>
      <c r="E3164" s="39"/>
      <c r="F3164" s="39"/>
      <c r="G3164" s="39"/>
      <c r="H3164" s="39"/>
      <c r="I3164" s="39"/>
      <c r="J3164" s="39"/>
      <c r="K3164" s="39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5">
      <c r="A3165" s="52"/>
      <c r="B3165" s="53"/>
      <c r="C3165" s="39"/>
      <c r="D3165" s="39"/>
      <c r="E3165" s="39"/>
      <c r="F3165" s="39"/>
      <c r="G3165" s="39"/>
      <c r="H3165" s="39"/>
      <c r="I3165" s="39"/>
      <c r="J3165" s="39"/>
      <c r="K3165" s="39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5">
      <c r="A3166" s="52"/>
      <c r="B3166" s="53"/>
      <c r="C3166" s="39"/>
      <c r="D3166" s="39"/>
      <c r="E3166" s="39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5">
      <c r="A3167" s="52"/>
      <c r="B3167" s="53"/>
      <c r="C3167" s="39"/>
      <c r="D3167" s="39"/>
      <c r="E3167" s="39"/>
      <c r="F3167" s="39"/>
      <c r="G3167" s="39"/>
      <c r="H3167" s="39"/>
      <c r="I3167" s="39"/>
      <c r="J3167" s="39"/>
      <c r="K3167" s="39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5">
      <c r="A3168" s="52"/>
      <c r="B3168" s="53"/>
      <c r="C3168" s="39"/>
      <c r="D3168" s="39"/>
      <c r="E3168" s="39"/>
      <c r="F3168" s="39"/>
      <c r="G3168" s="39"/>
      <c r="H3168" s="39"/>
      <c r="I3168" s="39"/>
      <c r="J3168" s="39"/>
      <c r="K3168" s="39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5">
      <c r="A3169" s="52"/>
      <c r="B3169" s="53"/>
      <c r="C3169" s="39"/>
      <c r="D3169" s="39"/>
      <c r="E3169" s="39"/>
      <c r="F3169" s="39"/>
      <c r="G3169" s="39"/>
      <c r="H3169" s="39"/>
      <c r="I3169" s="39"/>
      <c r="J3169" s="39"/>
      <c r="K3169" s="39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5">
      <c r="A3170" s="52"/>
      <c r="B3170" s="53"/>
      <c r="C3170" s="39"/>
      <c r="D3170" s="39"/>
      <c r="E3170" s="39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5">
      <c r="A3171" s="52"/>
      <c r="B3171" s="53"/>
      <c r="C3171" s="39"/>
      <c r="D3171" s="39"/>
      <c r="E3171" s="39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5">
      <c r="A3172" s="52"/>
      <c r="B3172" s="53"/>
      <c r="C3172" s="39"/>
      <c r="D3172" s="39"/>
      <c r="E3172" s="39"/>
      <c r="F3172" s="39"/>
      <c r="G3172" s="39"/>
      <c r="H3172" s="39"/>
      <c r="I3172" s="39"/>
      <c r="J3172" s="39"/>
      <c r="K3172" s="39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5">
      <c r="A3173" s="52"/>
      <c r="B3173" s="53"/>
      <c r="C3173" s="39"/>
      <c r="D3173" s="39"/>
      <c r="E3173" s="39"/>
      <c r="F3173" s="39"/>
      <c r="G3173" s="39"/>
      <c r="H3173" s="39"/>
      <c r="I3173" s="39"/>
      <c r="J3173" s="39"/>
      <c r="K3173" s="39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5">
      <c r="A3174" s="52"/>
      <c r="B3174" s="53"/>
      <c r="C3174" s="39"/>
      <c r="D3174" s="39"/>
      <c r="E3174" s="39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5">
      <c r="A3175" s="52"/>
      <c r="B3175" s="53"/>
      <c r="C3175" s="39"/>
      <c r="D3175" s="39"/>
      <c r="E3175" s="39"/>
      <c r="F3175" s="39"/>
      <c r="G3175" s="39"/>
      <c r="H3175" s="39"/>
      <c r="I3175" s="39"/>
      <c r="J3175" s="39"/>
      <c r="K3175" s="39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5">
      <c r="A3176" s="52"/>
      <c r="B3176" s="53"/>
      <c r="C3176" s="39"/>
      <c r="D3176" s="39"/>
      <c r="E3176" s="39"/>
      <c r="F3176" s="39"/>
      <c r="G3176" s="39"/>
      <c r="H3176" s="39"/>
      <c r="I3176" s="39"/>
      <c r="J3176" s="39"/>
      <c r="K3176" s="39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5">
      <c r="A3177" s="52"/>
      <c r="B3177" s="53"/>
      <c r="C3177" s="39"/>
      <c r="D3177" s="39"/>
      <c r="E3177" s="39"/>
      <c r="F3177" s="39"/>
      <c r="G3177" s="39"/>
      <c r="H3177" s="39"/>
      <c r="I3177" s="39"/>
      <c r="J3177" s="39"/>
      <c r="K3177" s="39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5">
      <c r="A3178" s="52"/>
      <c r="B3178" s="53"/>
      <c r="C3178" s="39"/>
      <c r="D3178" s="39"/>
      <c r="E3178" s="39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5">
      <c r="A3179" s="52"/>
      <c r="B3179" s="53"/>
      <c r="C3179" s="39"/>
      <c r="D3179" s="39"/>
      <c r="E3179" s="39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5">
      <c r="A3180" s="52"/>
      <c r="B3180" s="53"/>
      <c r="C3180" s="39"/>
      <c r="D3180" s="39"/>
      <c r="E3180" s="39"/>
      <c r="F3180" s="39"/>
      <c r="G3180" s="39"/>
      <c r="H3180" s="39"/>
      <c r="I3180" s="39"/>
      <c r="J3180" s="39"/>
      <c r="K3180" s="39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5">
      <c r="A3181" s="52"/>
      <c r="B3181" s="53"/>
      <c r="C3181" s="39"/>
      <c r="D3181" s="39"/>
      <c r="E3181" s="39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5">
      <c r="A3182" s="52"/>
      <c r="B3182" s="53"/>
      <c r="C3182" s="39"/>
      <c r="D3182" s="39"/>
      <c r="E3182" s="39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5">
      <c r="A3183" s="52"/>
      <c r="B3183" s="53"/>
      <c r="C3183" s="39"/>
      <c r="D3183" s="39"/>
      <c r="E3183" s="39"/>
      <c r="F3183" s="39"/>
      <c r="G3183" s="39"/>
      <c r="H3183" s="39"/>
      <c r="I3183" s="39"/>
      <c r="J3183" s="39"/>
      <c r="K3183" s="39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5">
      <c r="A3184" s="52"/>
      <c r="B3184" s="53"/>
      <c r="C3184" s="39"/>
      <c r="D3184" s="39"/>
      <c r="E3184" s="39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5">
      <c r="A3185" s="52"/>
      <c r="B3185" s="53"/>
      <c r="C3185" s="39"/>
      <c r="D3185" s="39"/>
      <c r="E3185" s="39"/>
      <c r="F3185" s="39"/>
      <c r="G3185" s="39"/>
      <c r="H3185" s="39"/>
      <c r="I3185" s="39"/>
      <c r="J3185" s="39"/>
      <c r="K3185" s="39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5">
      <c r="A3186" s="52"/>
      <c r="B3186" s="53"/>
      <c r="C3186" s="39"/>
      <c r="D3186" s="39"/>
      <c r="E3186" s="39"/>
      <c r="F3186" s="39"/>
      <c r="G3186" s="39"/>
      <c r="H3186" s="39"/>
      <c r="I3186" s="39"/>
      <c r="J3186" s="39"/>
      <c r="K3186" s="39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5">
      <c r="A3187" s="52"/>
      <c r="B3187" s="53"/>
      <c r="C3187" s="39"/>
      <c r="D3187" s="39"/>
      <c r="E3187" s="39"/>
      <c r="F3187" s="39"/>
      <c r="G3187" s="39"/>
      <c r="H3187" s="39"/>
      <c r="I3187" s="39"/>
      <c r="J3187" s="39"/>
      <c r="K3187" s="39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5">
      <c r="A3188" s="52"/>
      <c r="B3188" s="53"/>
      <c r="C3188" s="39"/>
      <c r="D3188" s="39"/>
      <c r="E3188" s="39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5">
      <c r="A3189" s="52"/>
      <c r="B3189" s="53"/>
      <c r="C3189" s="39"/>
      <c r="D3189" s="39"/>
      <c r="E3189" s="39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5">
      <c r="A3190" s="52"/>
      <c r="B3190" s="53"/>
      <c r="C3190" s="39"/>
      <c r="D3190" s="39"/>
      <c r="E3190" s="39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5">
      <c r="A3191" s="52"/>
      <c r="B3191" s="53"/>
      <c r="C3191" s="39"/>
      <c r="D3191" s="39"/>
      <c r="E3191" s="39"/>
      <c r="F3191" s="39"/>
      <c r="G3191" s="39"/>
      <c r="H3191" s="39"/>
      <c r="I3191" s="39"/>
      <c r="J3191" s="39"/>
      <c r="K3191" s="39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5">
      <c r="A3192" s="52"/>
      <c r="B3192" s="53"/>
      <c r="C3192" s="39"/>
      <c r="D3192" s="39"/>
      <c r="E3192" s="39"/>
      <c r="F3192" s="39"/>
      <c r="G3192" s="39"/>
      <c r="H3192" s="39"/>
      <c r="I3192" s="39"/>
      <c r="J3192" s="39"/>
      <c r="K3192" s="39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5">
      <c r="A3193" s="52"/>
      <c r="B3193" s="53"/>
      <c r="C3193" s="39"/>
      <c r="D3193" s="39"/>
      <c r="E3193" s="39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5">
      <c r="A3194" s="52"/>
      <c r="B3194" s="53"/>
      <c r="C3194" s="39"/>
      <c r="D3194" s="39"/>
      <c r="E3194" s="39"/>
      <c r="F3194" s="39"/>
      <c r="G3194" s="39"/>
      <c r="H3194" s="39"/>
      <c r="I3194" s="39"/>
      <c r="J3194" s="39"/>
      <c r="K3194" s="39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5">
      <c r="A3195" s="52"/>
      <c r="B3195" s="53"/>
      <c r="C3195" s="39"/>
      <c r="D3195" s="39"/>
      <c r="E3195" s="39"/>
      <c r="F3195" s="39"/>
      <c r="G3195" s="39"/>
      <c r="H3195" s="39"/>
      <c r="I3195" s="39"/>
      <c r="J3195" s="39"/>
      <c r="K3195" s="39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5">
      <c r="A3196" s="52"/>
      <c r="B3196" s="53"/>
      <c r="C3196" s="39"/>
      <c r="D3196" s="39"/>
      <c r="E3196" s="39"/>
      <c r="F3196" s="39"/>
      <c r="G3196" s="39"/>
      <c r="H3196" s="39"/>
      <c r="I3196" s="39"/>
      <c r="J3196" s="39"/>
      <c r="K3196" s="39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5">
      <c r="A3197" s="52"/>
      <c r="B3197" s="53"/>
      <c r="C3197" s="39"/>
      <c r="D3197" s="39"/>
      <c r="E3197" s="39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5">
      <c r="A3198" s="52"/>
      <c r="B3198" s="53"/>
      <c r="C3198" s="39"/>
      <c r="D3198" s="39"/>
      <c r="E3198" s="39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5">
      <c r="A3199" s="52"/>
      <c r="B3199" s="53"/>
      <c r="C3199" s="39"/>
      <c r="D3199" s="39"/>
      <c r="E3199" s="39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5">
      <c r="A3200" s="52"/>
      <c r="B3200" s="53"/>
      <c r="C3200" s="39"/>
      <c r="D3200" s="39"/>
      <c r="E3200" s="39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5">
      <c r="A3201" s="52"/>
      <c r="B3201" s="53"/>
      <c r="C3201" s="39"/>
      <c r="D3201" s="39"/>
      <c r="E3201" s="39"/>
      <c r="F3201" s="39"/>
      <c r="G3201" s="39"/>
      <c r="H3201" s="39"/>
      <c r="I3201" s="39"/>
      <c r="J3201" s="39"/>
      <c r="K3201" s="39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5">
      <c r="A3202" s="52"/>
      <c r="B3202" s="53"/>
      <c r="C3202" s="39"/>
      <c r="D3202" s="39"/>
      <c r="E3202" s="39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5">
      <c r="A3203" s="52"/>
      <c r="B3203" s="53"/>
      <c r="C3203" s="39"/>
      <c r="D3203" s="39"/>
      <c r="E3203" s="39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5">
      <c r="A3204" s="52"/>
      <c r="B3204" s="53"/>
      <c r="C3204" s="39"/>
      <c r="D3204" s="39"/>
      <c r="E3204" s="39"/>
      <c r="F3204" s="39"/>
      <c r="G3204" s="39"/>
      <c r="H3204" s="39"/>
      <c r="I3204" s="39"/>
      <c r="J3204" s="39"/>
      <c r="K3204" s="39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5">
      <c r="A3205" s="52"/>
      <c r="B3205" s="53"/>
      <c r="C3205" s="39"/>
      <c r="D3205" s="39"/>
      <c r="E3205" s="39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5">
      <c r="A3206" s="52"/>
      <c r="B3206" s="53"/>
      <c r="C3206" s="39"/>
      <c r="D3206" s="39"/>
      <c r="E3206" s="39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5">
      <c r="A3207" s="52"/>
      <c r="B3207" s="53"/>
      <c r="C3207" s="39"/>
      <c r="D3207" s="39"/>
      <c r="E3207" s="39"/>
      <c r="F3207" s="39"/>
      <c r="G3207" s="39"/>
      <c r="H3207" s="39"/>
      <c r="I3207" s="39"/>
      <c r="J3207" s="39"/>
      <c r="K3207" s="39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5">
      <c r="A3208" s="52"/>
      <c r="B3208" s="53"/>
      <c r="C3208" s="39"/>
      <c r="D3208" s="39"/>
      <c r="E3208" s="39"/>
      <c r="F3208" s="39"/>
      <c r="G3208" s="39"/>
      <c r="H3208" s="39"/>
      <c r="I3208" s="39"/>
      <c r="J3208" s="39"/>
      <c r="K3208" s="39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5">
      <c r="A3209" s="52"/>
      <c r="B3209" s="53"/>
      <c r="C3209" s="39"/>
      <c r="D3209" s="39"/>
      <c r="E3209" s="39"/>
      <c r="F3209" s="39"/>
      <c r="G3209" s="39"/>
      <c r="H3209" s="39"/>
      <c r="I3209" s="39"/>
      <c r="J3209" s="39"/>
      <c r="K3209" s="39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5">
      <c r="A3210" s="52"/>
      <c r="B3210" s="53"/>
      <c r="C3210" s="39"/>
      <c r="D3210" s="39"/>
      <c r="E3210" s="39"/>
      <c r="F3210" s="39"/>
      <c r="G3210" s="39"/>
      <c r="H3210" s="39"/>
      <c r="I3210" s="39"/>
      <c r="J3210" s="39"/>
      <c r="K3210" s="39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5">
      <c r="A3211" s="52"/>
      <c r="B3211" s="53"/>
      <c r="C3211" s="39"/>
      <c r="D3211" s="39"/>
      <c r="E3211" s="39"/>
      <c r="F3211" s="39"/>
      <c r="G3211" s="39"/>
      <c r="H3211" s="39"/>
      <c r="I3211" s="39"/>
      <c r="J3211" s="39"/>
      <c r="K3211" s="39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5">
      <c r="A3212" s="52"/>
      <c r="B3212" s="53"/>
      <c r="C3212" s="39"/>
      <c r="D3212" s="39"/>
      <c r="E3212" s="39"/>
      <c r="F3212" s="39"/>
      <c r="G3212" s="39"/>
      <c r="H3212" s="39"/>
      <c r="I3212" s="39"/>
      <c r="J3212" s="39"/>
      <c r="K3212" s="39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5">
      <c r="A3213" s="52"/>
      <c r="B3213" s="53"/>
      <c r="C3213" s="39"/>
      <c r="D3213" s="39"/>
      <c r="E3213" s="39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5">
      <c r="A3214" s="52"/>
      <c r="B3214" s="53"/>
      <c r="C3214" s="39"/>
      <c r="D3214" s="39"/>
      <c r="E3214" s="39"/>
      <c r="F3214" s="39"/>
      <c r="G3214" s="39"/>
      <c r="H3214" s="39"/>
      <c r="I3214" s="39"/>
      <c r="J3214" s="39"/>
      <c r="K3214" s="39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5">
      <c r="A3215" s="52"/>
      <c r="B3215" s="53"/>
      <c r="C3215" s="39"/>
      <c r="D3215" s="39"/>
      <c r="E3215" s="39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5">
      <c r="A3216" s="52"/>
      <c r="B3216" s="53"/>
      <c r="C3216" s="39"/>
      <c r="D3216" s="39"/>
      <c r="E3216" s="39"/>
      <c r="F3216" s="39"/>
      <c r="G3216" s="39"/>
      <c r="H3216" s="39"/>
      <c r="I3216" s="39"/>
      <c r="J3216" s="39"/>
      <c r="K3216" s="39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5">
      <c r="A3217" s="52"/>
      <c r="B3217" s="53"/>
      <c r="C3217" s="39"/>
      <c r="D3217" s="39"/>
      <c r="E3217" s="39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5">
      <c r="A3218" s="52"/>
      <c r="B3218" s="53"/>
      <c r="C3218" s="39"/>
      <c r="D3218" s="39"/>
      <c r="E3218" s="39"/>
      <c r="F3218" s="39"/>
      <c r="G3218" s="39"/>
      <c r="H3218" s="39"/>
      <c r="I3218" s="39"/>
      <c r="J3218" s="39"/>
      <c r="K3218" s="39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5">
      <c r="A3219" s="52"/>
      <c r="B3219" s="53"/>
      <c r="C3219" s="39"/>
      <c r="D3219" s="39"/>
      <c r="E3219" s="39"/>
      <c r="F3219" s="39"/>
      <c r="G3219" s="39"/>
      <c r="H3219" s="39"/>
      <c r="I3219" s="39"/>
      <c r="J3219" s="39"/>
      <c r="K3219" s="39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5">
      <c r="A3220" s="52"/>
      <c r="B3220" s="53"/>
      <c r="C3220" s="39"/>
      <c r="D3220" s="39"/>
      <c r="E3220" s="39"/>
      <c r="F3220" s="39"/>
      <c r="G3220" s="39"/>
      <c r="H3220" s="39"/>
      <c r="I3220" s="39"/>
      <c r="J3220" s="39"/>
      <c r="K3220" s="39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5">
      <c r="A3221" s="52"/>
      <c r="B3221" s="53"/>
      <c r="C3221" s="39"/>
      <c r="D3221" s="39"/>
      <c r="E3221" s="39"/>
      <c r="F3221" s="39"/>
      <c r="G3221" s="39"/>
      <c r="H3221" s="39"/>
      <c r="I3221" s="39"/>
      <c r="J3221" s="39"/>
      <c r="K3221" s="39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5">
      <c r="A3222" s="52"/>
      <c r="B3222" s="53"/>
      <c r="C3222" s="39"/>
      <c r="D3222" s="39"/>
      <c r="E3222" s="39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5">
      <c r="A3223" s="52"/>
      <c r="B3223" s="53"/>
      <c r="C3223" s="39"/>
      <c r="D3223" s="39"/>
      <c r="E3223" s="39"/>
      <c r="F3223" s="39"/>
      <c r="G3223" s="39"/>
      <c r="H3223" s="39"/>
      <c r="I3223" s="39"/>
      <c r="J3223" s="39"/>
      <c r="K3223" s="39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5">
      <c r="A3224" s="52"/>
      <c r="B3224" s="53"/>
      <c r="C3224" s="39"/>
      <c r="D3224" s="39"/>
      <c r="E3224" s="39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5">
      <c r="A3225" s="52"/>
      <c r="B3225" s="53"/>
      <c r="C3225" s="39"/>
      <c r="D3225" s="39"/>
      <c r="E3225" s="39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5">
      <c r="A3226" s="52"/>
      <c r="B3226" s="53"/>
      <c r="C3226" s="39"/>
      <c r="D3226" s="39"/>
      <c r="E3226" s="39"/>
      <c r="F3226" s="39"/>
      <c r="G3226" s="39"/>
      <c r="H3226" s="39"/>
      <c r="I3226" s="39"/>
      <c r="J3226" s="39"/>
      <c r="K3226" s="39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5">
      <c r="A3227" s="52"/>
      <c r="B3227" s="53"/>
      <c r="C3227" s="39"/>
      <c r="D3227" s="39"/>
      <c r="E3227" s="39"/>
      <c r="F3227" s="39"/>
      <c r="G3227" s="39"/>
      <c r="H3227" s="39"/>
      <c r="I3227" s="39"/>
      <c r="J3227" s="39"/>
      <c r="K3227" s="39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5">
      <c r="A3228" s="52"/>
      <c r="B3228" s="53"/>
      <c r="C3228" s="39"/>
      <c r="D3228" s="39"/>
      <c r="E3228" s="39"/>
      <c r="F3228" s="39"/>
      <c r="G3228" s="39"/>
      <c r="H3228" s="39"/>
      <c r="I3228" s="39"/>
      <c r="J3228" s="39"/>
      <c r="K3228" s="39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5">
      <c r="A3229" s="52"/>
      <c r="B3229" s="53"/>
      <c r="C3229" s="39"/>
      <c r="D3229" s="39"/>
      <c r="E3229" s="39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5">
      <c r="A3230" s="52"/>
      <c r="B3230" s="53"/>
      <c r="C3230" s="39"/>
      <c r="D3230" s="39"/>
      <c r="E3230" s="39"/>
      <c r="F3230" s="39"/>
      <c r="G3230" s="39"/>
      <c r="H3230" s="39"/>
      <c r="I3230" s="39"/>
      <c r="J3230" s="39"/>
      <c r="K3230" s="39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5">
      <c r="A3231" s="52"/>
      <c r="B3231" s="53"/>
      <c r="C3231" s="39"/>
      <c r="D3231" s="39"/>
      <c r="E3231" s="39"/>
      <c r="F3231" s="39"/>
      <c r="G3231" s="39"/>
      <c r="H3231" s="39"/>
      <c r="I3231" s="39"/>
      <c r="J3231" s="39"/>
      <c r="K3231" s="39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5">
      <c r="A3232" s="52"/>
      <c r="B3232" s="53"/>
      <c r="C3232" s="39"/>
      <c r="D3232" s="39"/>
      <c r="E3232" s="39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5">
      <c r="A3233" s="52"/>
      <c r="B3233" s="53"/>
      <c r="C3233" s="39"/>
      <c r="D3233" s="39"/>
      <c r="E3233" s="39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5">
      <c r="A3234" s="52"/>
      <c r="B3234" s="53"/>
      <c r="C3234" s="39"/>
      <c r="D3234" s="39"/>
      <c r="E3234" s="39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5">
      <c r="A3235" s="52"/>
      <c r="B3235" s="53"/>
      <c r="C3235" s="39"/>
      <c r="D3235" s="39"/>
      <c r="E3235" s="39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5">
      <c r="A3236" s="52"/>
      <c r="B3236" s="53"/>
      <c r="C3236" s="39"/>
      <c r="D3236" s="39"/>
      <c r="E3236" s="39"/>
      <c r="F3236" s="39"/>
      <c r="G3236" s="39"/>
      <c r="H3236" s="39"/>
      <c r="I3236" s="39"/>
      <c r="J3236" s="39"/>
      <c r="K3236" s="39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5">
      <c r="A3237" s="52"/>
      <c r="B3237" s="53"/>
      <c r="C3237" s="39"/>
      <c r="D3237" s="39"/>
      <c r="E3237" s="39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5">
      <c r="A3238" s="52"/>
      <c r="B3238" s="53"/>
      <c r="C3238" s="39"/>
      <c r="D3238" s="39"/>
      <c r="E3238" s="39"/>
      <c r="F3238" s="39"/>
      <c r="G3238" s="39"/>
      <c r="H3238" s="39"/>
      <c r="I3238" s="39"/>
      <c r="J3238" s="39"/>
      <c r="K3238" s="39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5">
      <c r="A3239" s="52"/>
      <c r="B3239" s="53"/>
      <c r="C3239" s="39"/>
      <c r="D3239" s="39"/>
      <c r="E3239" s="39"/>
      <c r="F3239" s="39"/>
      <c r="G3239" s="39"/>
      <c r="H3239" s="39"/>
      <c r="I3239" s="39"/>
      <c r="J3239" s="39"/>
      <c r="K3239" s="39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5">
      <c r="A3240" s="52"/>
      <c r="B3240" s="53"/>
      <c r="C3240" s="39"/>
      <c r="D3240" s="39"/>
      <c r="E3240" s="39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5">
      <c r="A3241" s="52"/>
      <c r="B3241" s="53"/>
      <c r="C3241" s="39"/>
      <c r="D3241" s="39"/>
      <c r="E3241" s="39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5">
      <c r="A3242" s="52"/>
      <c r="B3242" s="53"/>
      <c r="C3242" s="39"/>
      <c r="D3242" s="39"/>
      <c r="E3242" s="39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5">
      <c r="A3243" s="52"/>
      <c r="B3243" s="53"/>
      <c r="C3243" s="39"/>
      <c r="D3243" s="39"/>
      <c r="E3243" s="39"/>
      <c r="F3243" s="39"/>
      <c r="G3243" s="39"/>
      <c r="H3243" s="39"/>
      <c r="I3243" s="39"/>
      <c r="J3243" s="39"/>
      <c r="K3243" s="39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5">
      <c r="A3244" s="52"/>
      <c r="B3244" s="53"/>
      <c r="C3244" s="39"/>
      <c r="D3244" s="39"/>
      <c r="E3244" s="39"/>
      <c r="F3244" s="39"/>
      <c r="G3244" s="39"/>
      <c r="H3244" s="39"/>
      <c r="I3244" s="39"/>
      <c r="J3244" s="39"/>
      <c r="K3244" s="39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5">
      <c r="A3245" s="52"/>
      <c r="B3245" s="53"/>
      <c r="C3245" s="39"/>
      <c r="D3245" s="39"/>
      <c r="E3245" s="39"/>
      <c r="F3245" s="39"/>
      <c r="G3245" s="39"/>
      <c r="H3245" s="39"/>
      <c r="I3245" s="39"/>
      <c r="J3245" s="39"/>
      <c r="K3245" s="39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5">
      <c r="A3246" s="52"/>
      <c r="B3246" s="53"/>
      <c r="C3246" s="39"/>
      <c r="D3246" s="39"/>
      <c r="E3246" s="39"/>
      <c r="F3246" s="39"/>
      <c r="G3246" s="39"/>
      <c r="H3246" s="39"/>
      <c r="I3246" s="39"/>
      <c r="J3246" s="39"/>
      <c r="K3246" s="39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5">
      <c r="A3247" s="52"/>
      <c r="B3247" s="53"/>
      <c r="C3247" s="39"/>
      <c r="D3247" s="39"/>
      <c r="E3247" s="39"/>
      <c r="F3247" s="39"/>
      <c r="G3247" s="39"/>
      <c r="H3247" s="39"/>
      <c r="I3247" s="39"/>
      <c r="J3247" s="39"/>
      <c r="K3247" s="39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5">
      <c r="A3248" s="52"/>
      <c r="B3248" s="53"/>
      <c r="C3248" s="39"/>
      <c r="D3248" s="39"/>
      <c r="E3248" s="39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5">
      <c r="A3249" s="52"/>
      <c r="B3249" s="53"/>
      <c r="C3249" s="39"/>
      <c r="D3249" s="39"/>
      <c r="E3249" s="39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5">
      <c r="A3250" s="52"/>
      <c r="B3250" s="53"/>
      <c r="C3250" s="39"/>
      <c r="D3250" s="39"/>
      <c r="E3250" s="39"/>
      <c r="F3250" s="39"/>
      <c r="G3250" s="39"/>
      <c r="H3250" s="39"/>
      <c r="I3250" s="39"/>
      <c r="J3250" s="39"/>
      <c r="K3250" s="39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5">
      <c r="A3251" s="52"/>
      <c r="B3251" s="53"/>
      <c r="C3251" s="39"/>
      <c r="D3251" s="39"/>
      <c r="E3251" s="39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5">
      <c r="A3252" s="52"/>
      <c r="B3252" s="53"/>
      <c r="C3252" s="39"/>
      <c r="D3252" s="39"/>
      <c r="E3252" s="39"/>
      <c r="F3252" s="39"/>
      <c r="G3252" s="39"/>
      <c r="H3252" s="39"/>
      <c r="I3252" s="39"/>
      <c r="J3252" s="39"/>
      <c r="K3252" s="39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5">
      <c r="A3253" s="52"/>
      <c r="B3253" s="53"/>
      <c r="C3253" s="39"/>
      <c r="D3253" s="39"/>
      <c r="E3253" s="39"/>
      <c r="F3253" s="39"/>
      <c r="G3253" s="39"/>
      <c r="H3253" s="39"/>
      <c r="I3253" s="39"/>
      <c r="J3253" s="39"/>
      <c r="K3253" s="39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5">
      <c r="A3254" s="52"/>
      <c r="B3254" s="53"/>
      <c r="C3254" s="39"/>
      <c r="D3254" s="39"/>
      <c r="E3254" s="39"/>
      <c r="F3254" s="39"/>
      <c r="G3254" s="39"/>
      <c r="H3254" s="39"/>
      <c r="I3254" s="39"/>
      <c r="J3254" s="39"/>
      <c r="K3254" s="39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5">
      <c r="A3255" s="52"/>
      <c r="B3255" s="53"/>
      <c r="C3255" s="39"/>
      <c r="D3255" s="39"/>
      <c r="E3255" s="39"/>
      <c r="F3255" s="39"/>
      <c r="G3255" s="39"/>
      <c r="H3255" s="39"/>
      <c r="I3255" s="39"/>
      <c r="J3255" s="39"/>
      <c r="K3255" s="39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5">
      <c r="A3256" s="52"/>
      <c r="B3256" s="53"/>
      <c r="C3256" s="39"/>
      <c r="D3256" s="39"/>
      <c r="E3256" s="39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5">
      <c r="A3257" s="52"/>
      <c r="B3257" s="53"/>
      <c r="C3257" s="39"/>
      <c r="D3257" s="39"/>
      <c r="E3257" s="39"/>
      <c r="F3257" s="39"/>
      <c r="G3257" s="39"/>
      <c r="H3257" s="39"/>
      <c r="I3257" s="39"/>
      <c r="J3257" s="39"/>
      <c r="K3257" s="39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5">
      <c r="A3258" s="52"/>
      <c r="B3258" s="53"/>
      <c r="C3258" s="39"/>
      <c r="D3258" s="39"/>
      <c r="E3258" s="39"/>
      <c r="F3258" s="39"/>
      <c r="G3258" s="39"/>
      <c r="H3258" s="39"/>
      <c r="I3258" s="39"/>
      <c r="J3258" s="39"/>
      <c r="K3258" s="39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5">
      <c r="A3259" s="52"/>
      <c r="B3259" s="53"/>
      <c r="C3259" s="39"/>
      <c r="D3259" s="39"/>
      <c r="E3259" s="39"/>
      <c r="F3259" s="39"/>
      <c r="G3259" s="39"/>
      <c r="H3259" s="39"/>
      <c r="I3259" s="39"/>
      <c r="J3259" s="39"/>
      <c r="K3259" s="39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5">
      <c r="A3260" s="52"/>
      <c r="B3260" s="53"/>
      <c r="C3260" s="39"/>
      <c r="D3260" s="39"/>
      <c r="E3260" s="39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5">
      <c r="A3261" s="52"/>
      <c r="B3261" s="53"/>
      <c r="C3261" s="39"/>
      <c r="D3261" s="39"/>
      <c r="E3261" s="39"/>
      <c r="F3261" s="39"/>
      <c r="G3261" s="39"/>
      <c r="H3261" s="39"/>
      <c r="I3261" s="39"/>
      <c r="J3261" s="39"/>
      <c r="K3261" s="39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5">
      <c r="A3262" s="52"/>
      <c r="B3262" s="53"/>
      <c r="C3262" s="39"/>
      <c r="D3262" s="39"/>
      <c r="E3262" s="39"/>
      <c r="F3262" s="39"/>
      <c r="G3262" s="39"/>
      <c r="H3262" s="39"/>
      <c r="I3262" s="39"/>
      <c r="J3262" s="39"/>
      <c r="K3262" s="39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5">
      <c r="A3263" s="52"/>
      <c r="B3263" s="53"/>
      <c r="C3263" s="39"/>
      <c r="D3263" s="39"/>
      <c r="E3263" s="39"/>
      <c r="F3263" s="39"/>
      <c r="G3263" s="39"/>
      <c r="H3263" s="39"/>
      <c r="I3263" s="39"/>
      <c r="J3263" s="39"/>
      <c r="K3263" s="39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5">
      <c r="A3264" s="52"/>
      <c r="B3264" s="53"/>
      <c r="C3264" s="39"/>
      <c r="D3264" s="39"/>
      <c r="E3264" s="39"/>
      <c r="F3264" s="39"/>
      <c r="G3264" s="39"/>
      <c r="H3264" s="39"/>
      <c r="I3264" s="39"/>
      <c r="J3264" s="39"/>
      <c r="K3264" s="39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5">
      <c r="A3265" s="52"/>
      <c r="B3265" s="53"/>
      <c r="C3265" s="39"/>
      <c r="D3265" s="39"/>
      <c r="E3265" s="39"/>
      <c r="F3265" s="39"/>
      <c r="G3265" s="39"/>
      <c r="H3265" s="39"/>
      <c r="I3265" s="39"/>
      <c r="J3265" s="39"/>
      <c r="K3265" s="39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5">
      <c r="A3266" s="52"/>
      <c r="B3266" s="53"/>
      <c r="C3266" s="39"/>
      <c r="D3266" s="39"/>
      <c r="E3266" s="39"/>
      <c r="F3266" s="39"/>
      <c r="G3266" s="39"/>
      <c r="H3266" s="39"/>
      <c r="I3266" s="39"/>
      <c r="J3266" s="39"/>
      <c r="K3266" s="39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5">
      <c r="A3267" s="52"/>
      <c r="B3267" s="53"/>
      <c r="C3267" s="39"/>
      <c r="D3267" s="39"/>
      <c r="E3267" s="39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5">
      <c r="A3268" s="52"/>
      <c r="B3268" s="53"/>
      <c r="C3268" s="39"/>
      <c r="D3268" s="39"/>
      <c r="E3268" s="39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5">
      <c r="A3269" s="52"/>
      <c r="B3269" s="53"/>
      <c r="C3269" s="39"/>
      <c r="D3269" s="39"/>
      <c r="E3269" s="39"/>
      <c r="F3269" s="39"/>
      <c r="G3269" s="39"/>
      <c r="H3269" s="39"/>
      <c r="I3269" s="39"/>
      <c r="J3269" s="39"/>
      <c r="K3269" s="39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5">
      <c r="A3270" s="52"/>
      <c r="B3270" s="53"/>
      <c r="C3270" s="39"/>
      <c r="D3270" s="39"/>
      <c r="E3270" s="39"/>
      <c r="F3270" s="39"/>
      <c r="G3270" s="39"/>
      <c r="H3270" s="39"/>
      <c r="I3270" s="39"/>
      <c r="J3270" s="39"/>
      <c r="K3270" s="39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5">
      <c r="A3271" s="52"/>
      <c r="B3271" s="53"/>
      <c r="C3271" s="39"/>
      <c r="D3271" s="39"/>
      <c r="E3271" s="39"/>
      <c r="F3271" s="39"/>
      <c r="G3271" s="39"/>
      <c r="H3271" s="39"/>
      <c r="I3271" s="39"/>
      <c r="J3271" s="39"/>
      <c r="K3271" s="39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5">
      <c r="A3272" s="52"/>
      <c r="B3272" s="53"/>
      <c r="C3272" s="39"/>
      <c r="D3272" s="39"/>
      <c r="E3272" s="39"/>
      <c r="F3272" s="39"/>
      <c r="G3272" s="39"/>
      <c r="H3272" s="39"/>
      <c r="I3272" s="39"/>
      <c r="J3272" s="39"/>
      <c r="K3272" s="39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5">
      <c r="A3273" s="52"/>
      <c r="B3273" s="53"/>
      <c r="C3273" s="39"/>
      <c r="D3273" s="39"/>
      <c r="E3273" s="39"/>
      <c r="F3273" s="39"/>
      <c r="G3273" s="39"/>
      <c r="H3273" s="39"/>
      <c r="I3273" s="39"/>
      <c r="J3273" s="39"/>
      <c r="K3273" s="39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5">
      <c r="A3274" s="52"/>
      <c r="B3274" s="53"/>
      <c r="C3274" s="39"/>
      <c r="D3274" s="39"/>
      <c r="E3274" s="39"/>
      <c r="F3274" s="39"/>
      <c r="G3274" s="39"/>
      <c r="H3274" s="39"/>
      <c r="I3274" s="39"/>
      <c r="J3274" s="39"/>
      <c r="K3274" s="39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5">
      <c r="A3275" s="52"/>
      <c r="B3275" s="53"/>
      <c r="C3275" s="39"/>
      <c r="D3275" s="39"/>
      <c r="E3275" s="39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5">
      <c r="A3276" s="52"/>
      <c r="B3276" s="53"/>
      <c r="C3276" s="39"/>
      <c r="D3276" s="39"/>
      <c r="E3276" s="39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5">
      <c r="A3277" s="52"/>
      <c r="B3277" s="53"/>
      <c r="C3277" s="39"/>
      <c r="D3277" s="39"/>
      <c r="E3277" s="39"/>
      <c r="F3277" s="39"/>
      <c r="G3277" s="39"/>
      <c r="H3277" s="39"/>
      <c r="I3277" s="39"/>
      <c r="J3277" s="39"/>
      <c r="K3277" s="39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5">
      <c r="A3278" s="52"/>
      <c r="B3278" s="53"/>
      <c r="C3278" s="39"/>
      <c r="D3278" s="39"/>
      <c r="E3278" s="39"/>
      <c r="F3278" s="39"/>
      <c r="G3278" s="39"/>
      <c r="H3278" s="39"/>
      <c r="I3278" s="39"/>
      <c r="J3278" s="39"/>
      <c r="K3278" s="39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5">
      <c r="A3279" s="52"/>
      <c r="B3279" s="53"/>
      <c r="C3279" s="39"/>
      <c r="D3279" s="39"/>
      <c r="E3279" s="39"/>
      <c r="F3279" s="39"/>
      <c r="G3279" s="39"/>
      <c r="H3279" s="39"/>
      <c r="I3279" s="39"/>
      <c r="J3279" s="39"/>
      <c r="K3279" s="39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5">
      <c r="A3280" s="52"/>
      <c r="B3280" s="53"/>
      <c r="C3280" s="39"/>
      <c r="D3280" s="39"/>
      <c r="E3280" s="39"/>
      <c r="F3280" s="39"/>
      <c r="G3280" s="39"/>
      <c r="H3280" s="39"/>
      <c r="I3280" s="39"/>
      <c r="J3280" s="39"/>
      <c r="K3280" s="39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5">
      <c r="A3281" s="52"/>
      <c r="B3281" s="53"/>
      <c r="C3281" s="39"/>
      <c r="D3281" s="39"/>
      <c r="E3281" s="39"/>
      <c r="F3281" s="39"/>
      <c r="G3281" s="39"/>
      <c r="H3281" s="39"/>
      <c r="I3281" s="39"/>
      <c r="J3281" s="39"/>
      <c r="K3281" s="39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5">
      <c r="A3282" s="52"/>
      <c r="B3282" s="53"/>
      <c r="C3282" s="39"/>
      <c r="D3282" s="39"/>
      <c r="E3282" s="39"/>
      <c r="F3282" s="39"/>
      <c r="G3282" s="39"/>
      <c r="H3282" s="39"/>
      <c r="I3282" s="39"/>
      <c r="J3282" s="39"/>
      <c r="K3282" s="39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5">
      <c r="A3283" s="52"/>
      <c r="B3283" s="53"/>
      <c r="C3283" s="39"/>
      <c r="D3283" s="39"/>
      <c r="E3283" s="39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5">
      <c r="A3284" s="52"/>
      <c r="B3284" s="53"/>
      <c r="C3284" s="39"/>
      <c r="D3284" s="39"/>
      <c r="E3284" s="39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5">
      <c r="A3285" s="52"/>
      <c r="B3285" s="53"/>
      <c r="C3285" s="39"/>
      <c r="D3285" s="39"/>
      <c r="E3285" s="39"/>
      <c r="F3285" s="39"/>
      <c r="G3285" s="39"/>
      <c r="H3285" s="39"/>
      <c r="I3285" s="39"/>
      <c r="J3285" s="39"/>
      <c r="K3285" s="39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5">
      <c r="A3286" s="52"/>
      <c r="B3286" s="53"/>
      <c r="C3286" s="39"/>
      <c r="D3286" s="39"/>
      <c r="E3286" s="39"/>
      <c r="F3286" s="39"/>
      <c r="G3286" s="39"/>
      <c r="H3286" s="39"/>
      <c r="I3286" s="39"/>
      <c r="J3286" s="39"/>
      <c r="K3286" s="39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5">
      <c r="A3287" s="52"/>
      <c r="B3287" s="53"/>
      <c r="C3287" s="39"/>
      <c r="D3287" s="39"/>
      <c r="E3287" s="39"/>
      <c r="F3287" s="39"/>
      <c r="G3287" s="39"/>
      <c r="H3287" s="39"/>
      <c r="I3287" s="39"/>
      <c r="J3287" s="39"/>
      <c r="K3287" s="39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5">
      <c r="A3288" s="52"/>
      <c r="B3288" s="53"/>
      <c r="C3288" s="39"/>
      <c r="D3288" s="39"/>
      <c r="E3288" s="39"/>
      <c r="F3288" s="39"/>
      <c r="G3288" s="39"/>
      <c r="H3288" s="39"/>
      <c r="I3288" s="39"/>
      <c r="J3288" s="39"/>
      <c r="K3288" s="39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5">
      <c r="A3289" s="52"/>
      <c r="B3289" s="53"/>
      <c r="C3289" s="39"/>
      <c r="D3289" s="39"/>
      <c r="E3289" s="39"/>
      <c r="F3289" s="39"/>
      <c r="G3289" s="39"/>
      <c r="H3289" s="39"/>
      <c r="I3289" s="39"/>
      <c r="J3289" s="39"/>
      <c r="K3289" s="39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5">
      <c r="A3290" s="52"/>
      <c r="B3290" s="53"/>
      <c r="C3290" s="39"/>
      <c r="D3290" s="39"/>
      <c r="E3290" s="39"/>
      <c r="F3290" s="39"/>
      <c r="G3290" s="39"/>
      <c r="H3290" s="39"/>
      <c r="I3290" s="39"/>
      <c r="J3290" s="39"/>
      <c r="K3290" s="39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5">
      <c r="A3291" s="52"/>
      <c r="B3291" s="53"/>
      <c r="C3291" s="39"/>
      <c r="D3291" s="39"/>
      <c r="E3291" s="39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5">
      <c r="A3292" s="52"/>
      <c r="B3292" s="53"/>
      <c r="C3292" s="39"/>
      <c r="D3292" s="39"/>
      <c r="E3292" s="39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5">
      <c r="A3293" s="52"/>
      <c r="B3293" s="53"/>
      <c r="C3293" s="39"/>
      <c r="D3293" s="39"/>
      <c r="E3293" s="39"/>
      <c r="F3293" s="39"/>
      <c r="G3293" s="39"/>
      <c r="H3293" s="39"/>
      <c r="I3293" s="39"/>
      <c r="J3293" s="39"/>
      <c r="K3293" s="39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5">
      <c r="A3294" s="52"/>
      <c r="B3294" s="53"/>
      <c r="C3294" s="39"/>
      <c r="D3294" s="39"/>
      <c r="E3294" s="39"/>
      <c r="F3294" s="39"/>
      <c r="G3294" s="39"/>
      <c r="H3294" s="39"/>
      <c r="I3294" s="39"/>
      <c r="J3294" s="39"/>
      <c r="K3294" s="39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5">
      <c r="A3295" s="52"/>
      <c r="B3295" s="53"/>
      <c r="C3295" s="39"/>
      <c r="D3295" s="39"/>
      <c r="E3295" s="39"/>
      <c r="F3295" s="39"/>
      <c r="G3295" s="39"/>
      <c r="H3295" s="39"/>
      <c r="I3295" s="39"/>
      <c r="J3295" s="39"/>
      <c r="K3295" s="39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5">
      <c r="A3296" s="52"/>
      <c r="B3296" s="53"/>
      <c r="C3296" s="39"/>
      <c r="D3296" s="39"/>
      <c r="E3296" s="39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5">
      <c r="A3297" s="52"/>
      <c r="B3297" s="53"/>
      <c r="C3297" s="39"/>
      <c r="D3297" s="39"/>
      <c r="E3297" s="39"/>
      <c r="F3297" s="39"/>
      <c r="G3297" s="39"/>
      <c r="H3297" s="39"/>
      <c r="I3297" s="39"/>
      <c r="J3297" s="39"/>
      <c r="K3297" s="39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5">
      <c r="A3298" s="52"/>
      <c r="B3298" s="53"/>
      <c r="C3298" s="39"/>
      <c r="D3298" s="39"/>
      <c r="E3298" s="39"/>
      <c r="F3298" s="39"/>
      <c r="G3298" s="39"/>
      <c r="H3298" s="39"/>
      <c r="I3298" s="39"/>
      <c r="J3298" s="39"/>
      <c r="K3298" s="39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5">
      <c r="A3299" s="52"/>
      <c r="B3299" s="53"/>
      <c r="C3299" s="39"/>
      <c r="D3299" s="39"/>
      <c r="E3299" s="39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5">
      <c r="A3300" s="52"/>
      <c r="B3300" s="53"/>
      <c r="C3300" s="39"/>
      <c r="D3300" s="39"/>
      <c r="E3300" s="39"/>
      <c r="F3300" s="39"/>
      <c r="G3300" s="39"/>
      <c r="H3300" s="39"/>
      <c r="I3300" s="39"/>
      <c r="J3300" s="39"/>
      <c r="K3300" s="39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5">
      <c r="A3301" s="52"/>
      <c r="B3301" s="53"/>
      <c r="C3301" s="39"/>
      <c r="D3301" s="39"/>
      <c r="E3301" s="39"/>
      <c r="F3301" s="39"/>
      <c r="G3301" s="39"/>
      <c r="H3301" s="39"/>
      <c r="I3301" s="39"/>
      <c r="J3301" s="39"/>
      <c r="K3301" s="39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5">
      <c r="A3302" s="52"/>
      <c r="B3302" s="53"/>
      <c r="C3302" s="39"/>
      <c r="D3302" s="39"/>
      <c r="E3302" s="39"/>
      <c r="F3302" s="39"/>
      <c r="G3302" s="39"/>
      <c r="H3302" s="39"/>
      <c r="I3302" s="39"/>
      <c r="J3302" s="39"/>
      <c r="K3302" s="39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5">
      <c r="A3303" s="52"/>
      <c r="B3303" s="53"/>
      <c r="C3303" s="39"/>
      <c r="D3303" s="39"/>
      <c r="E3303" s="39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5">
      <c r="A3304" s="52"/>
      <c r="B3304" s="53"/>
      <c r="C3304" s="39"/>
      <c r="D3304" s="39"/>
      <c r="E3304" s="39"/>
      <c r="F3304" s="39"/>
      <c r="G3304" s="39"/>
      <c r="H3304" s="39"/>
      <c r="I3304" s="39"/>
      <c r="J3304" s="39"/>
      <c r="K3304" s="39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5">
      <c r="A3305" s="52"/>
      <c r="B3305" s="53"/>
      <c r="C3305" s="39"/>
      <c r="D3305" s="39"/>
      <c r="E3305" s="39"/>
      <c r="F3305" s="39"/>
      <c r="G3305" s="39"/>
      <c r="H3305" s="39"/>
      <c r="I3305" s="39"/>
      <c r="J3305" s="39"/>
      <c r="K3305" s="39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5">
      <c r="A3306" s="52"/>
      <c r="B3306" s="53"/>
      <c r="C3306" s="39"/>
      <c r="D3306" s="39"/>
      <c r="E3306" s="39"/>
      <c r="F3306" s="39"/>
      <c r="G3306" s="39"/>
      <c r="H3306" s="39"/>
      <c r="I3306" s="39"/>
      <c r="J3306" s="39"/>
      <c r="K3306" s="39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5">
      <c r="A3307" s="52"/>
      <c r="B3307" s="53"/>
      <c r="C3307" s="39"/>
      <c r="D3307" s="39"/>
      <c r="E3307" s="39"/>
      <c r="F3307" s="39"/>
      <c r="G3307" s="39"/>
      <c r="H3307" s="39"/>
      <c r="I3307" s="39"/>
      <c r="J3307" s="39"/>
      <c r="K3307" s="39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5">
      <c r="A3308" s="52"/>
      <c r="B3308" s="53"/>
      <c r="C3308" s="39"/>
      <c r="D3308" s="39"/>
      <c r="E3308" s="39"/>
      <c r="F3308" s="39"/>
      <c r="G3308" s="39"/>
      <c r="H3308" s="39"/>
      <c r="I3308" s="39"/>
      <c r="J3308" s="39"/>
      <c r="K3308" s="39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5">
      <c r="A3309" s="52"/>
      <c r="B3309" s="53"/>
      <c r="C3309" s="39"/>
      <c r="D3309" s="39"/>
      <c r="E3309" s="39"/>
      <c r="F3309" s="39"/>
      <c r="G3309" s="39"/>
      <c r="H3309" s="39"/>
      <c r="I3309" s="39"/>
      <c r="J3309" s="39"/>
      <c r="K3309" s="39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5">
      <c r="A3310" s="52"/>
      <c r="B3310" s="53"/>
      <c r="C3310" s="39"/>
      <c r="D3310" s="39"/>
      <c r="E3310" s="39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5">
      <c r="A3311" s="52"/>
      <c r="B3311" s="53"/>
      <c r="C3311" s="39"/>
      <c r="D3311" s="39"/>
      <c r="E3311" s="39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5">
      <c r="A3312" s="52"/>
      <c r="B3312" s="53"/>
      <c r="C3312" s="39"/>
      <c r="D3312" s="39"/>
      <c r="E3312" s="39"/>
      <c r="F3312" s="39"/>
      <c r="G3312" s="39"/>
      <c r="H3312" s="39"/>
      <c r="I3312" s="39"/>
      <c r="J3312" s="39"/>
      <c r="K3312" s="39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5">
      <c r="A3313" s="52"/>
      <c r="B3313" s="53"/>
      <c r="C3313" s="39"/>
      <c r="D3313" s="39"/>
      <c r="E3313" s="39"/>
      <c r="F3313" s="39"/>
      <c r="G3313" s="39"/>
      <c r="H3313" s="39"/>
      <c r="I3313" s="39"/>
      <c r="J3313" s="39"/>
      <c r="K3313" s="39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5">
      <c r="A3314" s="52"/>
      <c r="B3314" s="53"/>
      <c r="C3314" s="39"/>
      <c r="D3314" s="39"/>
      <c r="E3314" s="39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5">
      <c r="A3315" s="52"/>
      <c r="B3315" s="53"/>
      <c r="C3315" s="39"/>
      <c r="D3315" s="39"/>
      <c r="E3315" s="39"/>
      <c r="F3315" s="39"/>
      <c r="G3315" s="39"/>
      <c r="H3315" s="39"/>
      <c r="I3315" s="39"/>
      <c r="J3315" s="39"/>
      <c r="K3315" s="39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5">
      <c r="A3316" s="52"/>
      <c r="B3316" s="53"/>
      <c r="C3316" s="39"/>
      <c r="D3316" s="39"/>
      <c r="E3316" s="39"/>
      <c r="F3316" s="39"/>
      <c r="G3316" s="39"/>
      <c r="H3316" s="39"/>
      <c r="I3316" s="39"/>
      <c r="J3316" s="39"/>
      <c r="K3316" s="39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5">
      <c r="A3317" s="52"/>
      <c r="B3317" s="53"/>
      <c r="C3317" s="39"/>
      <c r="D3317" s="39"/>
      <c r="E3317" s="39"/>
      <c r="F3317" s="39"/>
      <c r="G3317" s="39"/>
      <c r="H3317" s="39"/>
      <c r="I3317" s="39"/>
      <c r="J3317" s="39"/>
      <c r="K3317" s="39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5">
      <c r="A3318" s="52"/>
      <c r="B3318" s="53"/>
      <c r="C3318" s="39"/>
      <c r="D3318" s="39"/>
      <c r="E3318" s="39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5">
      <c r="A3319" s="52"/>
      <c r="B3319" s="53"/>
      <c r="C3319" s="39"/>
      <c r="D3319" s="39"/>
      <c r="E3319" s="39"/>
      <c r="F3319" s="39"/>
      <c r="G3319" s="39"/>
      <c r="H3319" s="39"/>
      <c r="I3319" s="39"/>
      <c r="J3319" s="39"/>
      <c r="K3319" s="39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5">
      <c r="A3320" s="52"/>
      <c r="B3320" s="53"/>
      <c r="C3320" s="39"/>
      <c r="D3320" s="39"/>
      <c r="E3320" s="39"/>
      <c r="F3320" s="39"/>
      <c r="G3320" s="39"/>
      <c r="H3320" s="39"/>
      <c r="I3320" s="39"/>
      <c r="J3320" s="39"/>
      <c r="K3320" s="39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5">
      <c r="A3321" s="52"/>
      <c r="B3321" s="53"/>
      <c r="C3321" s="39"/>
      <c r="D3321" s="39"/>
      <c r="E3321" s="39"/>
      <c r="F3321" s="39"/>
      <c r="G3321" s="39"/>
      <c r="H3321" s="39"/>
      <c r="I3321" s="39"/>
      <c r="J3321" s="39"/>
      <c r="K3321" s="39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5">
      <c r="A3322" s="52"/>
      <c r="B3322" s="53"/>
      <c r="C3322" s="39"/>
      <c r="D3322" s="39"/>
      <c r="E3322" s="39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5">
      <c r="A3323" s="52"/>
      <c r="B3323" s="53"/>
      <c r="C3323" s="39"/>
      <c r="D3323" s="39"/>
      <c r="E3323" s="39"/>
      <c r="F3323" s="39"/>
      <c r="G3323" s="39"/>
      <c r="H3323" s="39"/>
      <c r="I3323" s="39"/>
      <c r="J3323" s="39"/>
      <c r="K3323" s="39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5">
      <c r="A3324" s="52"/>
      <c r="B3324" s="53"/>
      <c r="C3324" s="39"/>
      <c r="D3324" s="39"/>
      <c r="E3324" s="39"/>
      <c r="F3324" s="39"/>
      <c r="G3324" s="39"/>
      <c r="H3324" s="39"/>
      <c r="I3324" s="39"/>
      <c r="J3324" s="39"/>
      <c r="K3324" s="39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5">
      <c r="A3325" s="52"/>
      <c r="B3325" s="53"/>
      <c r="C3325" s="39"/>
      <c r="D3325" s="39"/>
      <c r="E3325" s="39"/>
      <c r="F3325" s="39"/>
      <c r="G3325" s="39"/>
      <c r="H3325" s="39"/>
      <c r="I3325" s="39"/>
      <c r="J3325" s="39"/>
      <c r="K3325" s="39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5">
      <c r="A3326" s="52"/>
      <c r="B3326" s="53"/>
      <c r="C3326" s="39"/>
      <c r="D3326" s="39"/>
      <c r="E3326" s="39"/>
      <c r="F3326" s="39"/>
      <c r="G3326" s="39"/>
      <c r="H3326" s="39"/>
      <c r="I3326" s="39"/>
      <c r="J3326" s="39"/>
      <c r="K3326" s="39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5">
      <c r="A3327" s="52"/>
      <c r="B3327" s="53"/>
      <c r="C3327" s="39"/>
      <c r="D3327" s="39"/>
      <c r="E3327" s="39"/>
      <c r="F3327" s="39"/>
      <c r="G3327" s="39"/>
      <c r="H3327" s="39"/>
      <c r="I3327" s="39"/>
      <c r="J3327" s="39"/>
      <c r="K3327" s="39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5">
      <c r="A3328" s="52"/>
      <c r="B3328" s="53"/>
      <c r="C3328" s="39"/>
      <c r="D3328" s="39"/>
      <c r="E3328" s="39"/>
      <c r="F3328" s="39"/>
      <c r="G3328" s="39"/>
      <c r="H3328" s="39"/>
      <c r="I3328" s="39"/>
      <c r="J3328" s="39"/>
      <c r="K3328" s="39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5">
      <c r="A3329" s="52"/>
      <c r="B3329" s="53"/>
      <c r="C3329" s="39"/>
      <c r="D3329" s="39"/>
      <c r="E3329" s="39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5">
      <c r="A3330" s="52"/>
      <c r="B3330" s="53"/>
      <c r="C3330" s="39"/>
      <c r="D3330" s="39"/>
      <c r="E3330" s="39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5">
      <c r="A3331" s="52"/>
      <c r="B3331" s="53"/>
      <c r="C3331" s="39"/>
      <c r="D3331" s="39"/>
      <c r="E3331" s="39"/>
      <c r="F3331" s="39"/>
      <c r="G3331" s="39"/>
      <c r="H3331" s="39"/>
      <c r="I3331" s="39"/>
      <c r="J3331" s="39"/>
      <c r="K3331" s="39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5">
      <c r="A3332" s="52"/>
      <c r="B3332" s="53"/>
      <c r="C3332" s="39"/>
      <c r="D3332" s="39"/>
      <c r="E3332" s="39"/>
      <c r="F3332" s="39"/>
      <c r="G3332" s="39"/>
      <c r="H3332" s="39"/>
      <c r="I3332" s="39"/>
      <c r="J3332" s="39"/>
      <c r="K3332" s="39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5">
      <c r="A3333" s="52"/>
      <c r="B3333" s="53"/>
      <c r="C3333" s="39"/>
      <c r="D3333" s="39"/>
      <c r="E3333" s="39"/>
      <c r="F3333" s="39"/>
      <c r="G3333" s="39"/>
      <c r="H3333" s="39"/>
      <c r="I3333" s="39"/>
      <c r="J3333" s="39"/>
      <c r="K3333" s="39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5">
      <c r="A3334" s="52"/>
      <c r="B3334" s="53"/>
      <c r="C3334" s="39"/>
      <c r="D3334" s="39"/>
      <c r="E3334" s="39"/>
      <c r="F3334" s="39"/>
      <c r="G3334" s="39"/>
      <c r="H3334" s="39"/>
      <c r="I3334" s="39"/>
      <c r="J3334" s="39"/>
      <c r="K3334" s="39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5">
      <c r="A3335" s="52"/>
      <c r="B3335" s="53"/>
      <c r="C3335" s="39"/>
      <c r="D3335" s="39"/>
      <c r="E3335" s="39"/>
      <c r="F3335" s="39"/>
      <c r="G3335" s="39"/>
      <c r="H3335" s="39"/>
      <c r="I3335" s="39"/>
      <c r="J3335" s="39"/>
      <c r="K3335" s="39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5">
      <c r="A3336" s="52"/>
      <c r="B3336" s="53"/>
      <c r="C3336" s="39"/>
      <c r="D3336" s="39"/>
      <c r="E3336" s="39"/>
      <c r="F3336" s="39"/>
      <c r="G3336" s="39"/>
      <c r="H3336" s="39"/>
      <c r="I3336" s="39"/>
      <c r="J3336" s="39"/>
      <c r="K3336" s="39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5">
      <c r="A3337" s="52"/>
      <c r="B3337" s="53"/>
      <c r="C3337" s="39"/>
      <c r="D3337" s="39"/>
      <c r="E3337" s="39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5">
      <c r="A3338" s="52"/>
      <c r="B3338" s="53"/>
      <c r="C3338" s="39"/>
      <c r="D3338" s="39"/>
      <c r="E3338" s="39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5">
      <c r="A3339" s="52"/>
      <c r="B3339" s="53"/>
      <c r="C3339" s="39"/>
      <c r="D3339" s="39"/>
      <c r="E3339" s="39"/>
      <c r="F3339" s="39"/>
      <c r="G3339" s="39"/>
      <c r="H3339" s="39"/>
      <c r="I3339" s="39"/>
      <c r="J3339" s="39"/>
      <c r="K3339" s="39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5">
      <c r="A3340" s="52"/>
      <c r="B3340" s="53"/>
      <c r="C3340" s="39"/>
      <c r="D3340" s="39"/>
      <c r="E3340" s="39"/>
      <c r="F3340" s="39"/>
      <c r="G3340" s="39"/>
      <c r="H3340" s="39"/>
      <c r="I3340" s="39"/>
      <c r="J3340" s="39"/>
      <c r="K3340" s="39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5">
      <c r="A3341" s="52"/>
      <c r="B3341" s="53"/>
      <c r="C3341" s="39"/>
      <c r="D3341" s="39"/>
      <c r="E3341" s="39"/>
      <c r="F3341" s="39"/>
      <c r="G3341" s="39"/>
      <c r="H3341" s="39"/>
      <c r="I3341" s="39"/>
      <c r="J3341" s="39"/>
      <c r="K3341" s="39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5">
      <c r="A3342" s="52"/>
      <c r="B3342" s="53"/>
      <c r="C3342" s="39"/>
      <c r="D3342" s="39"/>
      <c r="E3342" s="39"/>
      <c r="F3342" s="39"/>
      <c r="G3342" s="39"/>
      <c r="H3342" s="39"/>
      <c r="I3342" s="39"/>
      <c r="J3342" s="39"/>
      <c r="K3342" s="39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5">
      <c r="A3343" s="52"/>
      <c r="B3343" s="53"/>
      <c r="C3343" s="39"/>
      <c r="D3343" s="39"/>
      <c r="E3343" s="39"/>
      <c r="F3343" s="39"/>
      <c r="G3343" s="39"/>
      <c r="H3343" s="39"/>
      <c r="I3343" s="39"/>
      <c r="J3343" s="39"/>
      <c r="K3343" s="39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5">
      <c r="A3344" s="52"/>
      <c r="B3344" s="53"/>
      <c r="C3344" s="39"/>
      <c r="D3344" s="39"/>
      <c r="E3344" s="39"/>
      <c r="F3344" s="39"/>
      <c r="G3344" s="39"/>
      <c r="H3344" s="39"/>
      <c r="I3344" s="39"/>
      <c r="J3344" s="39"/>
      <c r="K3344" s="39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5">
      <c r="A3345" s="52"/>
      <c r="B3345" s="53"/>
      <c r="C3345" s="39"/>
      <c r="D3345" s="39"/>
      <c r="E3345" s="39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5">
      <c r="A3346" s="52"/>
      <c r="B3346" s="53"/>
      <c r="C3346" s="39"/>
      <c r="D3346" s="39"/>
      <c r="E3346" s="39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5">
      <c r="A3347" s="52"/>
      <c r="B3347" s="53"/>
      <c r="C3347" s="39"/>
      <c r="D3347" s="39"/>
      <c r="E3347" s="39"/>
      <c r="F3347" s="39"/>
      <c r="G3347" s="39"/>
      <c r="H3347" s="39"/>
      <c r="I3347" s="39"/>
      <c r="J3347" s="39"/>
      <c r="K3347" s="39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5">
      <c r="A3348" s="52"/>
      <c r="B3348" s="53"/>
      <c r="C3348" s="39"/>
      <c r="D3348" s="39"/>
      <c r="E3348" s="39"/>
      <c r="F3348" s="39"/>
      <c r="G3348" s="39"/>
      <c r="H3348" s="39"/>
      <c r="I3348" s="39"/>
      <c r="J3348" s="39"/>
      <c r="K3348" s="39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5">
      <c r="A3349" s="52"/>
      <c r="B3349" s="53"/>
      <c r="C3349" s="39"/>
      <c r="D3349" s="39"/>
      <c r="E3349" s="39"/>
      <c r="F3349" s="39"/>
      <c r="G3349" s="39"/>
      <c r="H3349" s="39"/>
      <c r="I3349" s="39"/>
      <c r="J3349" s="39"/>
      <c r="K3349" s="39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5">
      <c r="A3350" s="52"/>
      <c r="B3350" s="53"/>
      <c r="C3350" s="39"/>
      <c r="D3350" s="39"/>
      <c r="E3350" s="39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5">
      <c r="A3351" s="52"/>
      <c r="B3351" s="53"/>
      <c r="C3351" s="39"/>
      <c r="D3351" s="39"/>
      <c r="E3351" s="39"/>
      <c r="F3351" s="39"/>
      <c r="G3351" s="39"/>
      <c r="H3351" s="39"/>
      <c r="I3351" s="39"/>
      <c r="J3351" s="39"/>
      <c r="K3351" s="39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5">
      <c r="A3352" s="52"/>
      <c r="B3352" s="53"/>
      <c r="C3352" s="39"/>
      <c r="D3352" s="39"/>
      <c r="E3352" s="39"/>
      <c r="F3352" s="39"/>
      <c r="G3352" s="39"/>
      <c r="H3352" s="39"/>
      <c r="I3352" s="39"/>
      <c r="J3352" s="39"/>
      <c r="K3352" s="39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5">
      <c r="A3353" s="52"/>
      <c r="B3353" s="53"/>
      <c r="C3353" s="39"/>
      <c r="D3353" s="39"/>
      <c r="E3353" s="39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5">
      <c r="A3354" s="52"/>
      <c r="B3354" s="53"/>
      <c r="C3354" s="39"/>
      <c r="D3354" s="39"/>
      <c r="E3354" s="39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5">
      <c r="A3355" s="52"/>
      <c r="B3355" s="53"/>
      <c r="C3355" s="39"/>
      <c r="D3355" s="39"/>
      <c r="E3355" s="39"/>
      <c r="F3355" s="39"/>
      <c r="G3355" s="39"/>
      <c r="H3355" s="39"/>
      <c r="I3355" s="39"/>
      <c r="J3355" s="39"/>
      <c r="K3355" s="39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5">
      <c r="A3356" s="52"/>
      <c r="B3356" s="53"/>
      <c r="C3356" s="39"/>
      <c r="D3356" s="39"/>
      <c r="E3356" s="39"/>
      <c r="F3356" s="39"/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5">
      <c r="A3357" s="52"/>
      <c r="B3357" s="53"/>
      <c r="C3357" s="39"/>
      <c r="D3357" s="39"/>
      <c r="E3357" s="39"/>
      <c r="F3357" s="39"/>
      <c r="G3357" s="39"/>
      <c r="H3357" s="39"/>
      <c r="I3357" s="39"/>
      <c r="J3357" s="39"/>
      <c r="K3357" s="39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5">
      <c r="A3358" s="52"/>
      <c r="B3358" s="53"/>
      <c r="C3358" s="39"/>
      <c r="D3358" s="39"/>
      <c r="E3358" s="39"/>
      <c r="F3358" s="39"/>
      <c r="G3358" s="39"/>
      <c r="H3358" s="39"/>
      <c r="I3358" s="39"/>
      <c r="J3358" s="39"/>
      <c r="K3358" s="39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5">
      <c r="A3359" s="52"/>
      <c r="B3359" s="53"/>
      <c r="C3359" s="39"/>
      <c r="D3359" s="39"/>
      <c r="E3359" s="39"/>
      <c r="F3359" s="39"/>
      <c r="G3359" s="39"/>
      <c r="H3359" s="39"/>
      <c r="I3359" s="39"/>
      <c r="J3359" s="39"/>
      <c r="K3359" s="39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5">
      <c r="A3360" s="52"/>
      <c r="B3360" s="53"/>
      <c r="C3360" s="39"/>
      <c r="D3360" s="39"/>
      <c r="E3360" s="39"/>
      <c r="F3360" s="39"/>
      <c r="G3360" s="39"/>
      <c r="H3360" s="39"/>
      <c r="I3360" s="39"/>
      <c r="J3360" s="39"/>
      <c r="K3360" s="39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5">
      <c r="A3361" s="52"/>
      <c r="B3361" s="53"/>
      <c r="C3361" s="39"/>
      <c r="D3361" s="39"/>
      <c r="E3361" s="39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5">
      <c r="A3362" s="52"/>
      <c r="B3362" s="53"/>
      <c r="C3362" s="39"/>
      <c r="D3362" s="39"/>
      <c r="E3362" s="39"/>
      <c r="F3362" s="39"/>
      <c r="G3362" s="39"/>
      <c r="H3362" s="39"/>
      <c r="I3362" s="39"/>
      <c r="J3362" s="39"/>
      <c r="K3362" s="39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5">
      <c r="A3363" s="52"/>
      <c r="B3363" s="53"/>
      <c r="C3363" s="39"/>
      <c r="D3363" s="39"/>
      <c r="E3363" s="39"/>
      <c r="F3363" s="39"/>
      <c r="G3363" s="39"/>
      <c r="H3363" s="39"/>
      <c r="I3363" s="39"/>
      <c r="J3363" s="39"/>
      <c r="K3363" s="39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5">
      <c r="A3364" s="52"/>
      <c r="B3364" s="53"/>
      <c r="C3364" s="39"/>
      <c r="D3364" s="39"/>
      <c r="E3364" s="39"/>
      <c r="F3364" s="39"/>
      <c r="G3364" s="39"/>
      <c r="H3364" s="39"/>
      <c r="I3364" s="39"/>
      <c r="J3364" s="39"/>
      <c r="K3364" s="39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5">
      <c r="A3365" s="52"/>
      <c r="B3365" s="53"/>
      <c r="C3365" s="39"/>
      <c r="D3365" s="39"/>
      <c r="E3365" s="39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5">
      <c r="A3366" s="52"/>
      <c r="B3366" s="53"/>
      <c r="C3366" s="39"/>
      <c r="D3366" s="39"/>
      <c r="E3366" s="39"/>
      <c r="F3366" s="39"/>
      <c r="G3366" s="39"/>
      <c r="H3366" s="39"/>
      <c r="I3366" s="39"/>
      <c r="J3366" s="39"/>
      <c r="K3366" s="39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5">
      <c r="A3367" s="52"/>
      <c r="B3367" s="53"/>
      <c r="C3367" s="39"/>
      <c r="D3367" s="39"/>
      <c r="E3367" s="39"/>
      <c r="F3367" s="39"/>
      <c r="G3367" s="39"/>
      <c r="H3367" s="39"/>
      <c r="I3367" s="39"/>
      <c r="J3367" s="39"/>
      <c r="K3367" s="39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5">
      <c r="A3368" s="52"/>
      <c r="B3368" s="53"/>
      <c r="C3368" s="39"/>
      <c r="D3368" s="39"/>
      <c r="E3368" s="39"/>
      <c r="F3368" s="39"/>
      <c r="G3368" s="39"/>
      <c r="H3368" s="39"/>
      <c r="I3368" s="39"/>
      <c r="J3368" s="39"/>
      <c r="K3368" s="39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5">
      <c r="A3369" s="52"/>
      <c r="B3369" s="53"/>
      <c r="C3369" s="39"/>
      <c r="D3369" s="39"/>
      <c r="E3369" s="39"/>
      <c r="F3369" s="39"/>
      <c r="G3369" s="39"/>
      <c r="H3369" s="39"/>
      <c r="I3369" s="39"/>
      <c r="J3369" s="39"/>
      <c r="K3369" s="39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5">
      <c r="A3370" s="52"/>
      <c r="B3370" s="53"/>
      <c r="C3370" s="39"/>
      <c r="D3370" s="39"/>
      <c r="E3370" s="39"/>
      <c r="F3370" s="39"/>
      <c r="G3370" s="39"/>
      <c r="H3370" s="39"/>
      <c r="I3370" s="39"/>
      <c r="J3370" s="39"/>
      <c r="K3370" s="39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5">
      <c r="A3371" s="52"/>
      <c r="B3371" s="53"/>
      <c r="C3371" s="39"/>
      <c r="D3371" s="39"/>
      <c r="E3371" s="39"/>
      <c r="F3371" s="39"/>
      <c r="G3371" s="39"/>
      <c r="H3371" s="39"/>
      <c r="I3371" s="39"/>
      <c r="J3371" s="39"/>
      <c r="K3371" s="39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5">
      <c r="A3372" s="52"/>
      <c r="B3372" s="53"/>
      <c r="C3372" s="39"/>
      <c r="D3372" s="39"/>
      <c r="E3372" s="39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5">
      <c r="A3373" s="52"/>
      <c r="B3373" s="53"/>
      <c r="C3373" s="39"/>
      <c r="D3373" s="39"/>
      <c r="E3373" s="39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5">
      <c r="A3374" s="52"/>
      <c r="B3374" s="53"/>
      <c r="C3374" s="39"/>
      <c r="D3374" s="39"/>
      <c r="E3374" s="39"/>
      <c r="F3374" s="39"/>
      <c r="G3374" s="39"/>
      <c r="H3374" s="39"/>
      <c r="I3374" s="39"/>
      <c r="J3374" s="39"/>
      <c r="K3374" s="39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5">
      <c r="A3375" s="52"/>
      <c r="B3375" s="53"/>
      <c r="C3375" s="39"/>
      <c r="D3375" s="39"/>
      <c r="E3375" s="39"/>
      <c r="F3375" s="39"/>
      <c r="G3375" s="39"/>
      <c r="H3375" s="39"/>
      <c r="I3375" s="39"/>
      <c r="J3375" s="39"/>
      <c r="K3375" s="39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5">
      <c r="A3376" s="52"/>
      <c r="B3376" s="53"/>
      <c r="C3376" s="39"/>
      <c r="D3376" s="39"/>
      <c r="E3376" s="39"/>
      <c r="F3376" s="39"/>
      <c r="G3376" s="39"/>
      <c r="H3376" s="39"/>
      <c r="I3376" s="39"/>
      <c r="J3376" s="39"/>
      <c r="K3376" s="39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5">
      <c r="A3377" s="52"/>
      <c r="B3377" s="53"/>
      <c r="C3377" s="39"/>
      <c r="D3377" s="39"/>
      <c r="E3377" s="39"/>
      <c r="F3377" s="39"/>
      <c r="G3377" s="39"/>
      <c r="H3377" s="39"/>
      <c r="I3377" s="39"/>
      <c r="J3377" s="39"/>
      <c r="K3377" s="39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5">
      <c r="A3378" s="52"/>
      <c r="B3378" s="53"/>
      <c r="C3378" s="39"/>
      <c r="D3378" s="39"/>
      <c r="E3378" s="39"/>
      <c r="F3378" s="39"/>
      <c r="G3378" s="39"/>
      <c r="H3378" s="39"/>
      <c r="I3378" s="39"/>
      <c r="J3378" s="39"/>
      <c r="K3378" s="39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5">
      <c r="A3379" s="52"/>
      <c r="B3379" s="53"/>
      <c r="C3379" s="39"/>
      <c r="D3379" s="39"/>
      <c r="E3379" s="39"/>
      <c r="F3379" s="39"/>
      <c r="G3379" s="39"/>
      <c r="H3379" s="39"/>
      <c r="I3379" s="39"/>
      <c r="J3379" s="39"/>
      <c r="K3379" s="39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5">
      <c r="A3380" s="52"/>
      <c r="B3380" s="53"/>
      <c r="C3380" s="39"/>
      <c r="D3380" s="39"/>
      <c r="E3380" s="39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5">
      <c r="A3381" s="52"/>
      <c r="B3381" s="53"/>
      <c r="C3381" s="39"/>
      <c r="D3381" s="39"/>
      <c r="E3381" s="39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5">
      <c r="A3382" s="52"/>
      <c r="B3382" s="53"/>
      <c r="C3382" s="39"/>
      <c r="D3382" s="39"/>
      <c r="E3382" s="39"/>
      <c r="F3382" s="39"/>
      <c r="G3382" s="39"/>
      <c r="H3382" s="39"/>
      <c r="I3382" s="39"/>
      <c r="J3382" s="39"/>
      <c r="K3382" s="39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5">
      <c r="A3383" s="52"/>
      <c r="B3383" s="53"/>
      <c r="C3383" s="39"/>
      <c r="D3383" s="39"/>
      <c r="E3383" s="39"/>
      <c r="F3383" s="39"/>
      <c r="G3383" s="39"/>
      <c r="H3383" s="39"/>
      <c r="I3383" s="39"/>
      <c r="J3383" s="39"/>
      <c r="K3383" s="39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5">
      <c r="A3384" s="52"/>
      <c r="B3384" s="53"/>
      <c r="C3384" s="39"/>
      <c r="D3384" s="39"/>
      <c r="E3384" s="39"/>
      <c r="F3384" s="39"/>
      <c r="G3384" s="39"/>
      <c r="H3384" s="39"/>
      <c r="I3384" s="39"/>
      <c r="J3384" s="39"/>
      <c r="K3384" s="39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5">
      <c r="A3385" s="52"/>
      <c r="B3385" s="53"/>
      <c r="C3385" s="39"/>
      <c r="D3385" s="39"/>
      <c r="E3385" s="39"/>
      <c r="F3385" s="39"/>
      <c r="G3385" s="39"/>
      <c r="H3385" s="39"/>
      <c r="I3385" s="39"/>
      <c r="J3385" s="39"/>
      <c r="K3385" s="39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5">
      <c r="A3386" s="52"/>
      <c r="B3386" s="53"/>
      <c r="C3386" s="39"/>
      <c r="D3386" s="39"/>
      <c r="E3386" s="39"/>
      <c r="F3386" s="39"/>
      <c r="G3386" s="39"/>
      <c r="H3386" s="39"/>
      <c r="I3386" s="39"/>
      <c r="J3386" s="39"/>
      <c r="K3386" s="39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5">
      <c r="A3387" s="52"/>
      <c r="B3387" s="53"/>
      <c r="C3387" s="39"/>
      <c r="D3387" s="39"/>
      <c r="E3387" s="39"/>
      <c r="F3387" s="39"/>
      <c r="G3387" s="39"/>
      <c r="H3387" s="39"/>
      <c r="I3387" s="39"/>
      <c r="J3387" s="39"/>
      <c r="K3387" s="39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5">
      <c r="A3388" s="52"/>
      <c r="B3388" s="53"/>
      <c r="C3388" s="39"/>
      <c r="D3388" s="39"/>
      <c r="E3388" s="39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5">
      <c r="A3389" s="52"/>
      <c r="B3389" s="53"/>
      <c r="C3389" s="39"/>
      <c r="D3389" s="39"/>
      <c r="E3389" s="39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5">
      <c r="A3390" s="52"/>
      <c r="B3390" s="53"/>
      <c r="C3390" s="39"/>
      <c r="D3390" s="39"/>
      <c r="E3390" s="39"/>
      <c r="F3390" s="39"/>
      <c r="G3390" s="39"/>
      <c r="H3390" s="39"/>
      <c r="I3390" s="39"/>
      <c r="J3390" s="39"/>
      <c r="K3390" s="39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5">
      <c r="A3391" s="52"/>
      <c r="B3391" s="53"/>
      <c r="C3391" s="39"/>
      <c r="D3391" s="39"/>
      <c r="E3391" s="39"/>
      <c r="F3391" s="39"/>
      <c r="G3391" s="39"/>
      <c r="H3391" s="39"/>
      <c r="I3391" s="39"/>
      <c r="J3391" s="39"/>
      <c r="K3391" s="39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5">
      <c r="A3392" s="52"/>
      <c r="B3392" s="53"/>
      <c r="C3392" s="39"/>
      <c r="D3392" s="39"/>
      <c r="E3392" s="39"/>
      <c r="F3392" s="39"/>
      <c r="G3392" s="39"/>
      <c r="H3392" s="39"/>
      <c r="I3392" s="39"/>
      <c r="J3392" s="39"/>
      <c r="K3392" s="39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5">
      <c r="A3393" s="52"/>
      <c r="B3393" s="53"/>
      <c r="C3393" s="39"/>
      <c r="D3393" s="39"/>
      <c r="E3393" s="39"/>
      <c r="F3393" s="39"/>
      <c r="G3393" s="39"/>
      <c r="H3393" s="39"/>
      <c r="I3393" s="39"/>
      <c r="J3393" s="39"/>
      <c r="K3393" s="39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5">
      <c r="A3394" s="52"/>
      <c r="B3394" s="53"/>
      <c r="C3394" s="39"/>
      <c r="D3394" s="39"/>
      <c r="E3394" s="39"/>
      <c r="F3394" s="39"/>
      <c r="G3394" s="39"/>
      <c r="H3394" s="39"/>
      <c r="I3394" s="39"/>
      <c r="J3394" s="39"/>
      <c r="K3394" s="39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5">
      <c r="A3395" s="52"/>
      <c r="B3395" s="53"/>
      <c r="C3395" s="39"/>
      <c r="D3395" s="39"/>
      <c r="E3395" s="39"/>
      <c r="F3395" s="39"/>
      <c r="G3395" s="39"/>
      <c r="H3395" s="39"/>
      <c r="I3395" s="39"/>
      <c r="J3395" s="39"/>
      <c r="K3395" s="39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5">
      <c r="A3396" s="52"/>
      <c r="B3396" s="53"/>
      <c r="C3396" s="39"/>
      <c r="D3396" s="39"/>
      <c r="E3396" s="39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5">
      <c r="A3397" s="52"/>
      <c r="B3397" s="53"/>
      <c r="C3397" s="39"/>
      <c r="D3397" s="39"/>
      <c r="E3397" s="39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5">
      <c r="A3398" s="52"/>
      <c r="B3398" s="53"/>
      <c r="C3398" s="39"/>
      <c r="D3398" s="39"/>
      <c r="E3398" s="39"/>
      <c r="F3398" s="39"/>
      <c r="G3398" s="39"/>
      <c r="H3398" s="39"/>
      <c r="I3398" s="39"/>
      <c r="J3398" s="39"/>
      <c r="K3398" s="39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5">
      <c r="A3399" s="52"/>
      <c r="B3399" s="53"/>
      <c r="C3399" s="39"/>
      <c r="D3399" s="39"/>
      <c r="E3399" s="39"/>
      <c r="F3399" s="39"/>
      <c r="G3399" s="39"/>
      <c r="H3399" s="39"/>
      <c r="I3399" s="39"/>
      <c r="J3399" s="39"/>
      <c r="K3399" s="39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5">
      <c r="A3400" s="52"/>
      <c r="B3400" s="53"/>
      <c r="C3400" s="39"/>
      <c r="D3400" s="39"/>
      <c r="E3400" s="39"/>
      <c r="F3400" s="39"/>
      <c r="G3400" s="39"/>
      <c r="H3400" s="39"/>
      <c r="I3400" s="39"/>
      <c r="J3400" s="39"/>
      <c r="K3400" s="39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5">
      <c r="A3401" s="52"/>
      <c r="B3401" s="53"/>
      <c r="C3401" s="39"/>
      <c r="D3401" s="39"/>
      <c r="E3401" s="39"/>
      <c r="F3401" s="39"/>
      <c r="G3401" s="39"/>
      <c r="H3401" s="39"/>
      <c r="I3401" s="39"/>
      <c r="J3401" s="39"/>
      <c r="K3401" s="39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5">
      <c r="A3402" s="52"/>
      <c r="B3402" s="53"/>
      <c r="C3402" s="39"/>
      <c r="D3402" s="39"/>
      <c r="E3402" s="39"/>
      <c r="F3402" s="39"/>
      <c r="G3402" s="39"/>
      <c r="H3402" s="39"/>
      <c r="I3402" s="39"/>
      <c r="J3402" s="39"/>
      <c r="K3402" s="39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5">
      <c r="A3403" s="52"/>
      <c r="B3403" s="53"/>
      <c r="C3403" s="39"/>
      <c r="D3403" s="39"/>
      <c r="E3403" s="39"/>
      <c r="F3403" s="39"/>
      <c r="G3403" s="39"/>
      <c r="H3403" s="39"/>
      <c r="I3403" s="39"/>
      <c r="J3403" s="39"/>
      <c r="K3403" s="39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5">
      <c r="A3404" s="52"/>
      <c r="B3404" s="53"/>
      <c r="C3404" s="39"/>
      <c r="D3404" s="39"/>
      <c r="E3404" s="39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5">
      <c r="A3405" s="52"/>
      <c r="B3405" s="53"/>
      <c r="C3405" s="39"/>
      <c r="D3405" s="39"/>
      <c r="E3405" s="39"/>
      <c r="F3405" s="39"/>
      <c r="G3405" s="39"/>
      <c r="H3405" s="39"/>
      <c r="I3405" s="39"/>
      <c r="J3405" s="39"/>
      <c r="K3405" s="39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5">
      <c r="A3406" s="52"/>
      <c r="B3406" s="53"/>
      <c r="C3406" s="39"/>
      <c r="D3406" s="39"/>
      <c r="E3406" s="39"/>
      <c r="F3406" s="39"/>
      <c r="G3406" s="39"/>
      <c r="H3406" s="39"/>
      <c r="I3406" s="39"/>
      <c r="J3406" s="39"/>
      <c r="K3406" s="39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5">
      <c r="A3407" s="52"/>
      <c r="B3407" s="53"/>
      <c r="C3407" s="39"/>
      <c r="D3407" s="39"/>
      <c r="E3407" s="39"/>
      <c r="F3407" s="39"/>
      <c r="G3407" s="39"/>
      <c r="H3407" s="39"/>
      <c r="I3407" s="39"/>
      <c r="J3407" s="39"/>
      <c r="K3407" s="39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5">
      <c r="A3408" s="52"/>
      <c r="B3408" s="53"/>
      <c r="C3408" s="39"/>
      <c r="D3408" s="39"/>
      <c r="E3408" s="39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5">
      <c r="A3409" s="52"/>
      <c r="B3409" s="53"/>
      <c r="C3409" s="39"/>
      <c r="D3409" s="39"/>
      <c r="E3409" s="39"/>
      <c r="F3409" s="39"/>
      <c r="G3409" s="39"/>
      <c r="H3409" s="39"/>
      <c r="I3409" s="39"/>
      <c r="J3409" s="39"/>
      <c r="K3409" s="39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5">
      <c r="A3410" s="52"/>
      <c r="B3410" s="53"/>
      <c r="C3410" s="39"/>
      <c r="D3410" s="39"/>
      <c r="E3410" s="39"/>
      <c r="F3410" s="39"/>
      <c r="G3410" s="39"/>
      <c r="H3410" s="39"/>
      <c r="I3410" s="39"/>
      <c r="J3410" s="39"/>
      <c r="K3410" s="39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5">
      <c r="A3411" s="52"/>
      <c r="B3411" s="53"/>
      <c r="C3411" s="39"/>
      <c r="D3411" s="39"/>
      <c r="E3411" s="39"/>
      <c r="F3411" s="39"/>
      <c r="G3411" s="39"/>
      <c r="H3411" s="39"/>
      <c r="I3411" s="39"/>
      <c r="J3411" s="39"/>
      <c r="K3411" s="39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5">
      <c r="A3412" s="52"/>
      <c r="B3412" s="53"/>
      <c r="C3412" s="39"/>
      <c r="D3412" s="39"/>
      <c r="E3412" s="39"/>
      <c r="F3412" s="39"/>
      <c r="G3412" s="39"/>
      <c r="H3412" s="39"/>
      <c r="I3412" s="39"/>
      <c r="J3412" s="39"/>
      <c r="K3412" s="39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5">
      <c r="A3413" s="52"/>
      <c r="B3413" s="53"/>
      <c r="C3413" s="39"/>
      <c r="D3413" s="39"/>
      <c r="E3413" s="39"/>
      <c r="F3413" s="39"/>
      <c r="G3413" s="39"/>
      <c r="H3413" s="39"/>
      <c r="I3413" s="39"/>
      <c r="J3413" s="39"/>
      <c r="K3413" s="39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5">
      <c r="A3414" s="52"/>
      <c r="B3414" s="53"/>
      <c r="C3414" s="39"/>
      <c r="D3414" s="39"/>
      <c r="E3414" s="39"/>
      <c r="F3414" s="39"/>
      <c r="G3414" s="39"/>
      <c r="H3414" s="39"/>
      <c r="I3414" s="39"/>
      <c r="J3414" s="39"/>
      <c r="K3414" s="39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5">
      <c r="A3415" s="52"/>
      <c r="B3415" s="53"/>
      <c r="C3415" s="39"/>
      <c r="D3415" s="39"/>
      <c r="E3415" s="39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5">
      <c r="A3416" s="52"/>
      <c r="B3416" s="53"/>
      <c r="C3416" s="39"/>
      <c r="D3416" s="39"/>
      <c r="E3416" s="39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5">
      <c r="A3417" s="52"/>
      <c r="B3417" s="53"/>
      <c r="C3417" s="39"/>
      <c r="D3417" s="39"/>
      <c r="E3417" s="39"/>
      <c r="F3417" s="39"/>
      <c r="G3417" s="39"/>
      <c r="H3417" s="39"/>
      <c r="I3417" s="39"/>
      <c r="J3417" s="39"/>
      <c r="K3417" s="39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5">
      <c r="A3418" s="52"/>
      <c r="B3418" s="53"/>
      <c r="C3418" s="39"/>
      <c r="D3418" s="39"/>
      <c r="E3418" s="39"/>
      <c r="F3418" s="39"/>
      <c r="G3418" s="39"/>
      <c r="H3418" s="39"/>
      <c r="I3418" s="39"/>
      <c r="J3418" s="39"/>
      <c r="K3418" s="39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5">
      <c r="A3419" s="52"/>
      <c r="B3419" s="53"/>
      <c r="C3419" s="39"/>
      <c r="D3419" s="39"/>
      <c r="E3419" s="39"/>
      <c r="F3419" s="39"/>
      <c r="G3419" s="39"/>
      <c r="H3419" s="39"/>
      <c r="I3419" s="39"/>
      <c r="J3419" s="39"/>
      <c r="K3419" s="39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5">
      <c r="A3420" s="52"/>
      <c r="B3420" s="53"/>
      <c r="C3420" s="39"/>
      <c r="D3420" s="39"/>
      <c r="E3420" s="39"/>
      <c r="F3420" s="39"/>
      <c r="G3420" s="39"/>
      <c r="H3420" s="39"/>
      <c r="I3420" s="39"/>
      <c r="J3420" s="39"/>
      <c r="K3420" s="39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5">
      <c r="A3421" s="52"/>
      <c r="B3421" s="53"/>
      <c r="C3421" s="39"/>
      <c r="D3421" s="39"/>
      <c r="E3421" s="39"/>
      <c r="F3421" s="39"/>
      <c r="G3421" s="39"/>
      <c r="H3421" s="39"/>
      <c r="I3421" s="39"/>
      <c r="J3421" s="39"/>
      <c r="K3421" s="39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5">
      <c r="A3422" s="52"/>
      <c r="B3422" s="53"/>
      <c r="C3422" s="39"/>
      <c r="D3422" s="39"/>
      <c r="E3422" s="39"/>
      <c r="F3422" s="39"/>
      <c r="G3422" s="39"/>
      <c r="H3422" s="39"/>
      <c r="I3422" s="39"/>
      <c r="J3422" s="39"/>
      <c r="K3422" s="39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5">
      <c r="A3423" s="52"/>
      <c r="B3423" s="53"/>
      <c r="C3423" s="39"/>
      <c r="D3423" s="39"/>
      <c r="E3423" s="39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5">
      <c r="A3424" s="52"/>
      <c r="B3424" s="53"/>
      <c r="C3424" s="39"/>
      <c r="D3424" s="39"/>
      <c r="E3424" s="39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5">
      <c r="A3425" s="52"/>
      <c r="B3425" s="53"/>
      <c r="C3425" s="39"/>
      <c r="D3425" s="39"/>
      <c r="E3425" s="39"/>
      <c r="F3425" s="39"/>
      <c r="G3425" s="39"/>
      <c r="H3425" s="39"/>
      <c r="I3425" s="39"/>
      <c r="J3425" s="39"/>
      <c r="K3425" s="39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5">
      <c r="A3426" s="52"/>
      <c r="B3426" s="53"/>
      <c r="C3426" s="39"/>
      <c r="D3426" s="39"/>
      <c r="E3426" s="39"/>
      <c r="F3426" s="39"/>
      <c r="G3426" s="39"/>
      <c r="H3426" s="39"/>
      <c r="I3426" s="39"/>
      <c r="J3426" s="39"/>
      <c r="K3426" s="39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5">
      <c r="A3427" s="52"/>
      <c r="B3427" s="53"/>
      <c r="C3427" s="39"/>
      <c r="D3427" s="39"/>
      <c r="E3427" s="39"/>
      <c r="F3427" s="39"/>
      <c r="G3427" s="39"/>
      <c r="H3427" s="39"/>
      <c r="I3427" s="39"/>
      <c r="J3427" s="39"/>
      <c r="K3427" s="39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5">
      <c r="A3428" s="52"/>
      <c r="B3428" s="53"/>
      <c r="C3428" s="39"/>
      <c r="D3428" s="39"/>
      <c r="E3428" s="39"/>
      <c r="F3428" s="39"/>
      <c r="G3428" s="39"/>
      <c r="H3428" s="39"/>
      <c r="I3428" s="39"/>
      <c r="J3428" s="39"/>
      <c r="K3428" s="39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5">
      <c r="A3429" s="52"/>
      <c r="B3429" s="53"/>
      <c r="C3429" s="39"/>
      <c r="D3429" s="39"/>
      <c r="E3429" s="39"/>
      <c r="F3429" s="39"/>
      <c r="G3429" s="39"/>
      <c r="H3429" s="39"/>
      <c r="I3429" s="39"/>
      <c r="J3429" s="39"/>
      <c r="K3429" s="39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5">
      <c r="A3430" s="52"/>
      <c r="B3430" s="53"/>
      <c r="C3430" s="39"/>
      <c r="D3430" s="39"/>
      <c r="E3430" s="39"/>
      <c r="F3430" s="39"/>
      <c r="G3430" s="39"/>
      <c r="H3430" s="39"/>
      <c r="I3430" s="39"/>
      <c r="J3430" s="39"/>
      <c r="K3430" s="39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5">
      <c r="A3431" s="52"/>
      <c r="B3431" s="53"/>
      <c r="C3431" s="39"/>
      <c r="D3431" s="39"/>
      <c r="E3431" s="39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5">
      <c r="A3432" s="52"/>
      <c r="B3432" s="53"/>
      <c r="C3432" s="39"/>
      <c r="D3432" s="39"/>
      <c r="E3432" s="39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5">
      <c r="A3433" s="52"/>
      <c r="B3433" s="53"/>
      <c r="C3433" s="39"/>
      <c r="D3433" s="39"/>
      <c r="E3433" s="39"/>
      <c r="F3433" s="39"/>
      <c r="G3433" s="39"/>
      <c r="H3433" s="39"/>
      <c r="I3433" s="39"/>
      <c r="J3433" s="39"/>
      <c r="K3433" s="39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5">
      <c r="A3434" s="52"/>
      <c r="B3434" s="53"/>
      <c r="C3434" s="39"/>
      <c r="D3434" s="39"/>
      <c r="E3434" s="39"/>
      <c r="F3434" s="39"/>
      <c r="G3434" s="39"/>
      <c r="H3434" s="39"/>
      <c r="I3434" s="39"/>
      <c r="J3434" s="39"/>
      <c r="K3434" s="39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5">
      <c r="A3435" s="52"/>
      <c r="B3435" s="53"/>
      <c r="C3435" s="39"/>
      <c r="D3435" s="39"/>
      <c r="E3435" s="39"/>
      <c r="F3435" s="39"/>
      <c r="G3435" s="39"/>
      <c r="H3435" s="39"/>
      <c r="I3435" s="39"/>
      <c r="J3435" s="39"/>
      <c r="K3435" s="39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5">
      <c r="A3436" s="52"/>
      <c r="B3436" s="53"/>
      <c r="C3436" s="39"/>
      <c r="D3436" s="39"/>
      <c r="E3436" s="39"/>
      <c r="F3436" s="39"/>
      <c r="G3436" s="39"/>
      <c r="H3436" s="39"/>
      <c r="I3436" s="39"/>
      <c r="J3436" s="39"/>
      <c r="K3436" s="39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5">
      <c r="A3437" s="52"/>
      <c r="B3437" s="53"/>
      <c r="C3437" s="39"/>
      <c r="D3437" s="39"/>
      <c r="E3437" s="39"/>
      <c r="F3437" s="39"/>
      <c r="G3437" s="39"/>
      <c r="H3437" s="39"/>
      <c r="I3437" s="39"/>
      <c r="J3437" s="39"/>
      <c r="K3437" s="39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5">
      <c r="A3438" s="52"/>
      <c r="B3438" s="53"/>
      <c r="C3438" s="39"/>
      <c r="D3438" s="39"/>
      <c r="E3438" s="39"/>
      <c r="F3438" s="39"/>
      <c r="G3438" s="39"/>
      <c r="H3438" s="39"/>
      <c r="I3438" s="39"/>
      <c r="J3438" s="39"/>
      <c r="K3438" s="39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5">
      <c r="A3439" s="52"/>
      <c r="B3439" s="53"/>
      <c r="C3439" s="39"/>
      <c r="D3439" s="39"/>
      <c r="E3439" s="39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5">
      <c r="A3440" s="52"/>
      <c r="B3440" s="53"/>
      <c r="C3440" s="39"/>
      <c r="D3440" s="39"/>
      <c r="E3440" s="39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5">
      <c r="A3441" s="52"/>
      <c r="B3441" s="53"/>
      <c r="C3441" s="39"/>
      <c r="D3441" s="39"/>
      <c r="E3441" s="39"/>
      <c r="F3441" s="39"/>
      <c r="G3441" s="39"/>
      <c r="H3441" s="39"/>
      <c r="I3441" s="39"/>
      <c r="J3441" s="39"/>
      <c r="K3441" s="39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5">
      <c r="A3442" s="52"/>
      <c r="B3442" s="53"/>
      <c r="C3442" s="39"/>
      <c r="D3442" s="39"/>
      <c r="E3442" s="39"/>
      <c r="F3442" s="39"/>
      <c r="G3442" s="39"/>
      <c r="H3442" s="39"/>
      <c r="I3442" s="39"/>
      <c r="J3442" s="39"/>
      <c r="K3442" s="39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5">
      <c r="A3443" s="52"/>
      <c r="B3443" s="53"/>
      <c r="C3443" s="39"/>
      <c r="D3443" s="39"/>
      <c r="E3443" s="39"/>
      <c r="F3443" s="39"/>
      <c r="G3443" s="39"/>
      <c r="H3443" s="39"/>
      <c r="I3443" s="39"/>
      <c r="J3443" s="39"/>
      <c r="K3443" s="39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5">
      <c r="A3444" s="52"/>
      <c r="B3444" s="53"/>
      <c r="C3444" s="39"/>
      <c r="D3444" s="39"/>
      <c r="E3444" s="39"/>
      <c r="F3444" s="39"/>
      <c r="G3444" s="39"/>
      <c r="H3444" s="39"/>
      <c r="I3444" s="39"/>
      <c r="J3444" s="39"/>
      <c r="K3444" s="39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5">
      <c r="A3445" s="52"/>
      <c r="B3445" s="53"/>
      <c r="C3445" s="39"/>
      <c r="D3445" s="39"/>
      <c r="E3445" s="39"/>
      <c r="F3445" s="39"/>
      <c r="G3445" s="39"/>
      <c r="H3445" s="39"/>
      <c r="I3445" s="39"/>
      <c r="J3445" s="39"/>
      <c r="K3445" s="39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5">
      <c r="A3446" s="52"/>
      <c r="B3446" s="53"/>
      <c r="C3446" s="39"/>
      <c r="D3446" s="39"/>
      <c r="E3446" s="39"/>
      <c r="F3446" s="39"/>
      <c r="G3446" s="39"/>
      <c r="H3446" s="39"/>
      <c r="I3446" s="39"/>
      <c r="J3446" s="39"/>
      <c r="K3446" s="39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5">
      <c r="A3447" s="52"/>
      <c r="B3447" s="53"/>
      <c r="C3447" s="39"/>
      <c r="D3447" s="39"/>
      <c r="E3447" s="39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5">
      <c r="A3448" s="52"/>
      <c r="B3448" s="53"/>
      <c r="C3448" s="39"/>
      <c r="D3448" s="39"/>
      <c r="E3448" s="39"/>
      <c r="F3448" s="39"/>
      <c r="G3448" s="39"/>
      <c r="H3448" s="39"/>
      <c r="I3448" s="39"/>
      <c r="J3448" s="39"/>
      <c r="K3448" s="39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5">
      <c r="A3449" s="52"/>
      <c r="B3449" s="53"/>
      <c r="C3449" s="39"/>
      <c r="D3449" s="39"/>
      <c r="E3449" s="39"/>
      <c r="F3449" s="39"/>
      <c r="G3449" s="39"/>
      <c r="H3449" s="39"/>
      <c r="I3449" s="39"/>
      <c r="J3449" s="39"/>
      <c r="K3449" s="39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5">
      <c r="A3450" s="52"/>
      <c r="B3450" s="53"/>
      <c r="C3450" s="39"/>
      <c r="D3450" s="39"/>
      <c r="E3450" s="39"/>
      <c r="F3450" s="39"/>
      <c r="G3450" s="39"/>
      <c r="H3450" s="39"/>
      <c r="I3450" s="39"/>
      <c r="J3450" s="39"/>
      <c r="K3450" s="39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5">
      <c r="A3451" s="52"/>
      <c r="B3451" s="53"/>
      <c r="C3451" s="39"/>
      <c r="D3451" s="39"/>
      <c r="E3451" s="39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5">
      <c r="A3452" s="52"/>
      <c r="B3452" s="53"/>
      <c r="C3452" s="39"/>
      <c r="D3452" s="39"/>
      <c r="E3452" s="39"/>
      <c r="F3452" s="39"/>
      <c r="G3452" s="39"/>
      <c r="H3452" s="39"/>
      <c r="I3452" s="39"/>
      <c r="J3452" s="39"/>
      <c r="K3452" s="39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5">
      <c r="A3453" s="52"/>
      <c r="B3453" s="53"/>
      <c r="C3453" s="39"/>
      <c r="D3453" s="39"/>
      <c r="E3453" s="39"/>
      <c r="F3453" s="39"/>
      <c r="G3453" s="39"/>
      <c r="H3453" s="39"/>
      <c r="I3453" s="39"/>
      <c r="J3453" s="39"/>
      <c r="K3453" s="39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5">
      <c r="A3454" s="52"/>
      <c r="B3454" s="53"/>
      <c r="C3454" s="39"/>
      <c r="D3454" s="39"/>
      <c r="E3454" s="39"/>
      <c r="F3454" s="39"/>
      <c r="G3454" s="39"/>
      <c r="H3454" s="39"/>
      <c r="I3454" s="39"/>
      <c r="J3454" s="39"/>
      <c r="K3454" s="39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5">
      <c r="A3455" s="52"/>
      <c r="B3455" s="53"/>
      <c r="C3455" s="39"/>
      <c r="D3455" s="39"/>
      <c r="E3455" s="39"/>
      <c r="F3455" s="39"/>
      <c r="G3455" s="39"/>
      <c r="H3455" s="39"/>
      <c r="I3455" s="39"/>
      <c r="J3455" s="39"/>
      <c r="K3455" s="39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5">
      <c r="A3456" s="52"/>
      <c r="B3456" s="53"/>
      <c r="C3456" s="39"/>
      <c r="D3456" s="39"/>
      <c r="E3456" s="39"/>
      <c r="F3456" s="39"/>
      <c r="G3456" s="39"/>
      <c r="H3456" s="39"/>
      <c r="I3456" s="39"/>
      <c r="J3456" s="39"/>
      <c r="K3456" s="39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5">
      <c r="A3457" s="52"/>
      <c r="B3457" s="53"/>
      <c r="C3457" s="39"/>
      <c r="D3457" s="39"/>
      <c r="E3457" s="39"/>
      <c r="F3457" s="39"/>
      <c r="G3457" s="39"/>
      <c r="H3457" s="39"/>
      <c r="I3457" s="39"/>
      <c r="J3457" s="39"/>
      <c r="K3457" s="39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5">
      <c r="A3458" s="52"/>
      <c r="B3458" s="53"/>
      <c r="C3458" s="39"/>
      <c r="D3458" s="39"/>
      <c r="E3458" s="39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5">
      <c r="A3459" s="52"/>
      <c r="B3459" s="53"/>
      <c r="C3459" s="39"/>
      <c r="D3459" s="39"/>
      <c r="E3459" s="39"/>
      <c r="F3459" s="39"/>
      <c r="G3459" s="39"/>
      <c r="H3459" s="39"/>
      <c r="I3459" s="39"/>
      <c r="J3459" s="39"/>
      <c r="K3459" s="39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5">
      <c r="A3460" s="52"/>
      <c r="B3460" s="53"/>
      <c r="C3460" s="39"/>
      <c r="D3460" s="39"/>
      <c r="E3460" s="39"/>
      <c r="F3460" s="39"/>
      <c r="G3460" s="39"/>
      <c r="H3460" s="39"/>
      <c r="I3460" s="39"/>
      <c r="J3460" s="39"/>
      <c r="K3460" s="39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5">
      <c r="A3461" s="52"/>
      <c r="B3461" s="53"/>
      <c r="C3461" s="39"/>
      <c r="D3461" s="39"/>
      <c r="E3461" s="39"/>
      <c r="F3461" s="39"/>
      <c r="G3461" s="39"/>
      <c r="H3461" s="39"/>
      <c r="I3461" s="39"/>
      <c r="J3461" s="39"/>
      <c r="K3461" s="39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5">
      <c r="A3462" s="52"/>
      <c r="B3462" s="53"/>
      <c r="C3462" s="39"/>
      <c r="D3462" s="39"/>
      <c r="E3462" s="39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5">
      <c r="A3463" s="52"/>
      <c r="B3463" s="53"/>
      <c r="C3463" s="39"/>
      <c r="D3463" s="39"/>
      <c r="E3463" s="39"/>
      <c r="F3463" s="39"/>
      <c r="G3463" s="39"/>
      <c r="H3463" s="39"/>
      <c r="I3463" s="39"/>
      <c r="J3463" s="39"/>
      <c r="K3463" s="39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5">
      <c r="A3464" s="52"/>
      <c r="B3464" s="53"/>
      <c r="C3464" s="39"/>
      <c r="D3464" s="39"/>
      <c r="E3464" s="39"/>
      <c r="F3464" s="39"/>
      <c r="G3464" s="39"/>
      <c r="H3464" s="39"/>
      <c r="I3464" s="39"/>
      <c r="J3464" s="39"/>
      <c r="K3464" s="39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5">
      <c r="A3465" s="52"/>
      <c r="B3465" s="53"/>
      <c r="C3465" s="39"/>
      <c r="D3465" s="39"/>
      <c r="E3465" s="39"/>
      <c r="F3465" s="39"/>
      <c r="G3465" s="39"/>
      <c r="H3465" s="39"/>
      <c r="I3465" s="39"/>
      <c r="J3465" s="39"/>
      <c r="K3465" s="39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5">
      <c r="A3466" s="52"/>
      <c r="B3466" s="53"/>
      <c r="C3466" s="39"/>
      <c r="D3466" s="39"/>
      <c r="E3466" s="39"/>
      <c r="F3466" s="39"/>
      <c r="G3466" s="39"/>
      <c r="H3466" s="39"/>
      <c r="I3466" s="39"/>
      <c r="J3466" s="39"/>
      <c r="K3466" s="39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5">
      <c r="A3467" s="52"/>
      <c r="B3467" s="53"/>
      <c r="C3467" s="39"/>
      <c r="D3467" s="39"/>
      <c r="E3467" s="39"/>
      <c r="F3467" s="39"/>
      <c r="G3467" s="39"/>
      <c r="H3467" s="39"/>
      <c r="I3467" s="39"/>
      <c r="J3467" s="39"/>
      <c r="K3467" s="39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5">
      <c r="A3468" s="52"/>
      <c r="B3468" s="53"/>
      <c r="C3468" s="39"/>
      <c r="D3468" s="39"/>
      <c r="E3468" s="39"/>
      <c r="F3468" s="39"/>
      <c r="G3468" s="39"/>
      <c r="H3468" s="39"/>
      <c r="I3468" s="39"/>
      <c r="J3468" s="39"/>
      <c r="K3468" s="39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5">
      <c r="A3469" s="52"/>
      <c r="B3469" s="53"/>
      <c r="C3469" s="39"/>
      <c r="D3469" s="39"/>
      <c r="E3469" s="39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5">
      <c r="A3470" s="52"/>
      <c r="B3470" s="53"/>
      <c r="C3470" s="39"/>
      <c r="D3470" s="39"/>
      <c r="E3470" s="39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5">
      <c r="A3471" s="52"/>
      <c r="B3471" s="53"/>
      <c r="C3471" s="39"/>
      <c r="D3471" s="39"/>
      <c r="E3471" s="39"/>
      <c r="F3471" s="39"/>
      <c r="G3471" s="39"/>
      <c r="H3471" s="39"/>
      <c r="I3471" s="39"/>
      <c r="J3471" s="39"/>
      <c r="K3471" s="39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5">
      <c r="A3472" s="52"/>
      <c r="B3472" s="53"/>
      <c r="C3472" s="39"/>
      <c r="D3472" s="39"/>
      <c r="E3472" s="39"/>
      <c r="F3472" s="39"/>
      <c r="G3472" s="39"/>
      <c r="H3472" s="39"/>
      <c r="I3472" s="39"/>
      <c r="J3472" s="39"/>
      <c r="K3472" s="39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5">
      <c r="A3473" s="52"/>
      <c r="B3473" s="53"/>
      <c r="C3473" s="39"/>
      <c r="D3473" s="39"/>
      <c r="E3473" s="39"/>
      <c r="F3473" s="39"/>
      <c r="G3473" s="39"/>
      <c r="H3473" s="39"/>
      <c r="I3473" s="39"/>
      <c r="J3473" s="39"/>
      <c r="K3473" s="39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5">
      <c r="A3474" s="52"/>
      <c r="B3474" s="53"/>
      <c r="C3474" s="39"/>
      <c r="D3474" s="39"/>
      <c r="E3474" s="39"/>
      <c r="F3474" s="39"/>
      <c r="G3474" s="39"/>
      <c r="H3474" s="39"/>
      <c r="I3474" s="39"/>
      <c r="J3474" s="39"/>
      <c r="K3474" s="39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5">
      <c r="A3475" s="52"/>
      <c r="B3475" s="53"/>
      <c r="C3475" s="39"/>
      <c r="D3475" s="39"/>
      <c r="E3475" s="39"/>
      <c r="F3475" s="39"/>
      <c r="G3475" s="39"/>
      <c r="H3475" s="39"/>
      <c r="I3475" s="39"/>
      <c r="J3475" s="39"/>
      <c r="K3475" s="39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5">
      <c r="A3476" s="52"/>
      <c r="B3476" s="53"/>
      <c r="C3476" s="39"/>
      <c r="D3476" s="39"/>
      <c r="E3476" s="39"/>
      <c r="F3476" s="39"/>
      <c r="G3476" s="39"/>
      <c r="H3476" s="39"/>
      <c r="I3476" s="39"/>
      <c r="J3476" s="39"/>
      <c r="K3476" s="39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5">
      <c r="A3477" s="52"/>
      <c r="B3477" s="53"/>
      <c r="C3477" s="39"/>
      <c r="D3477" s="39"/>
      <c r="E3477" s="39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5">
      <c r="A3478" s="52"/>
      <c r="B3478" s="53"/>
      <c r="C3478" s="39"/>
      <c r="D3478" s="39"/>
      <c r="E3478" s="39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5">
      <c r="A3479" s="52"/>
      <c r="B3479" s="53"/>
      <c r="C3479" s="39"/>
      <c r="D3479" s="39"/>
      <c r="E3479" s="39"/>
      <c r="F3479" s="39"/>
      <c r="G3479" s="39"/>
      <c r="H3479" s="39"/>
      <c r="I3479" s="39"/>
      <c r="J3479" s="39"/>
      <c r="K3479" s="39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5">
      <c r="A3480" s="52"/>
      <c r="B3480" s="53"/>
      <c r="C3480" s="39"/>
      <c r="D3480" s="39"/>
      <c r="E3480" s="39"/>
      <c r="F3480" s="39"/>
      <c r="G3480" s="39"/>
      <c r="H3480" s="39"/>
      <c r="I3480" s="39"/>
      <c r="J3480" s="39"/>
      <c r="K3480" s="39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5">
      <c r="A3481" s="52"/>
      <c r="B3481" s="53"/>
      <c r="C3481" s="39"/>
      <c r="D3481" s="39"/>
      <c r="E3481" s="39"/>
      <c r="F3481" s="39"/>
      <c r="G3481" s="39"/>
      <c r="H3481" s="39"/>
      <c r="I3481" s="39"/>
      <c r="J3481" s="39"/>
      <c r="K3481" s="39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5">
      <c r="A3482" s="52"/>
      <c r="B3482" s="53"/>
      <c r="C3482" s="39"/>
      <c r="D3482" s="39"/>
      <c r="E3482" s="39"/>
      <c r="F3482" s="39"/>
      <c r="G3482" s="39"/>
      <c r="H3482" s="39"/>
      <c r="I3482" s="39"/>
      <c r="J3482" s="39"/>
      <c r="K3482" s="39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5">
      <c r="A3483" s="52"/>
      <c r="B3483" s="53"/>
      <c r="C3483" s="39"/>
      <c r="D3483" s="39"/>
      <c r="E3483" s="39"/>
      <c r="F3483" s="39"/>
      <c r="G3483" s="39"/>
      <c r="H3483" s="39"/>
      <c r="I3483" s="39"/>
      <c r="J3483" s="39"/>
      <c r="K3483" s="39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5">
      <c r="A3484" s="52"/>
      <c r="B3484" s="53"/>
      <c r="C3484" s="39"/>
      <c r="D3484" s="39"/>
      <c r="E3484" s="39"/>
      <c r="F3484" s="39"/>
      <c r="G3484" s="39"/>
      <c r="H3484" s="39"/>
      <c r="I3484" s="39"/>
      <c r="J3484" s="39"/>
      <c r="K3484" s="39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5">
      <c r="A3485" s="52"/>
      <c r="B3485" s="53"/>
      <c r="C3485" s="39"/>
      <c r="D3485" s="39"/>
      <c r="E3485" s="39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5">
      <c r="A3486" s="52"/>
      <c r="B3486" s="53"/>
      <c r="C3486" s="39"/>
      <c r="D3486" s="39"/>
      <c r="E3486" s="39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5">
      <c r="A3487" s="52"/>
      <c r="B3487" s="53"/>
      <c r="C3487" s="39"/>
      <c r="D3487" s="39"/>
      <c r="E3487" s="39"/>
      <c r="F3487" s="39"/>
      <c r="G3487" s="39"/>
      <c r="H3487" s="39"/>
      <c r="I3487" s="39"/>
      <c r="J3487" s="39"/>
      <c r="K3487" s="39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5">
      <c r="A3488" s="52"/>
      <c r="B3488" s="53"/>
      <c r="C3488" s="39"/>
      <c r="D3488" s="39"/>
      <c r="E3488" s="39"/>
      <c r="F3488" s="39"/>
      <c r="G3488" s="39"/>
      <c r="H3488" s="39"/>
      <c r="I3488" s="39"/>
      <c r="J3488" s="39"/>
      <c r="K3488" s="39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5">
      <c r="A3489" s="52"/>
      <c r="B3489" s="53"/>
      <c r="C3489" s="39"/>
      <c r="D3489" s="39"/>
      <c r="E3489" s="39"/>
      <c r="F3489" s="39"/>
      <c r="G3489" s="39"/>
      <c r="H3489" s="39"/>
      <c r="I3489" s="39"/>
      <c r="J3489" s="39"/>
      <c r="K3489" s="39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5">
      <c r="A3490" s="52"/>
      <c r="B3490" s="53"/>
      <c r="C3490" s="39"/>
      <c r="D3490" s="39"/>
      <c r="E3490" s="39"/>
      <c r="F3490" s="39"/>
      <c r="G3490" s="39"/>
      <c r="H3490" s="39"/>
      <c r="I3490" s="39"/>
      <c r="J3490" s="39"/>
      <c r="K3490" s="39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5">
      <c r="A3491" s="52"/>
      <c r="B3491" s="53"/>
      <c r="C3491" s="39"/>
      <c r="D3491" s="39"/>
      <c r="E3491" s="39"/>
      <c r="F3491" s="39"/>
      <c r="G3491" s="39"/>
      <c r="H3491" s="39"/>
      <c r="I3491" s="39"/>
      <c r="J3491" s="39"/>
      <c r="K3491" s="39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5">
      <c r="A3492" s="52"/>
      <c r="B3492" s="53"/>
      <c r="C3492" s="39"/>
      <c r="D3492" s="39"/>
      <c r="E3492" s="39"/>
      <c r="F3492" s="39"/>
      <c r="G3492" s="39"/>
      <c r="H3492" s="39"/>
      <c r="I3492" s="39"/>
      <c r="J3492" s="39"/>
      <c r="K3492" s="39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5">
      <c r="A3493" s="52"/>
      <c r="B3493" s="53"/>
      <c r="C3493" s="39"/>
      <c r="D3493" s="39"/>
      <c r="E3493" s="39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5">
      <c r="A3494" s="52"/>
      <c r="B3494" s="53"/>
      <c r="C3494" s="39"/>
      <c r="D3494" s="39"/>
      <c r="E3494" s="39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5">
      <c r="A3495" s="52"/>
      <c r="B3495" s="53"/>
      <c r="C3495" s="39"/>
      <c r="D3495" s="39"/>
      <c r="E3495" s="39"/>
      <c r="F3495" s="39"/>
      <c r="G3495" s="39"/>
      <c r="H3495" s="39"/>
      <c r="I3495" s="39"/>
      <c r="J3495" s="39"/>
      <c r="K3495" s="39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5">
      <c r="A3496" s="52"/>
      <c r="B3496" s="53"/>
      <c r="C3496" s="39"/>
      <c r="D3496" s="39"/>
      <c r="E3496" s="39"/>
      <c r="F3496" s="39"/>
      <c r="G3496" s="39"/>
      <c r="H3496" s="39"/>
      <c r="I3496" s="39"/>
      <c r="J3496" s="39"/>
      <c r="K3496" s="39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5">
      <c r="A3497" s="52"/>
      <c r="B3497" s="53"/>
      <c r="C3497" s="39"/>
      <c r="D3497" s="39"/>
      <c r="E3497" s="39"/>
      <c r="F3497" s="39"/>
      <c r="G3497" s="39"/>
      <c r="H3497" s="39"/>
      <c r="I3497" s="39"/>
      <c r="J3497" s="39"/>
      <c r="K3497" s="39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5">
      <c r="A3498" s="52"/>
      <c r="B3498" s="53"/>
      <c r="C3498" s="39"/>
      <c r="D3498" s="39"/>
      <c r="E3498" s="39"/>
      <c r="F3498" s="39"/>
      <c r="G3498" s="39"/>
      <c r="H3498" s="39"/>
      <c r="I3498" s="39"/>
      <c r="J3498" s="39"/>
      <c r="K3498" s="39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5">
      <c r="A3499" s="52"/>
      <c r="B3499" s="53"/>
      <c r="C3499" s="39"/>
      <c r="D3499" s="39"/>
      <c r="E3499" s="39"/>
      <c r="F3499" s="39"/>
      <c r="G3499" s="39"/>
      <c r="H3499" s="39"/>
      <c r="I3499" s="39"/>
      <c r="J3499" s="39"/>
      <c r="K3499" s="39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5">
      <c r="A3500" s="52"/>
      <c r="B3500" s="53"/>
      <c r="C3500" s="39"/>
      <c r="D3500" s="39"/>
      <c r="E3500" s="39"/>
      <c r="F3500" s="39"/>
      <c r="G3500" s="39"/>
      <c r="H3500" s="39"/>
      <c r="I3500" s="39"/>
      <c r="J3500" s="39"/>
      <c r="K3500" s="39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5">
      <c r="A3501" s="52"/>
      <c r="B3501" s="53"/>
      <c r="C3501" s="39"/>
      <c r="D3501" s="39"/>
      <c r="E3501" s="39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5">
      <c r="A3502" s="52"/>
      <c r="B3502" s="53"/>
      <c r="C3502" s="39"/>
      <c r="D3502" s="39"/>
      <c r="E3502" s="39"/>
      <c r="F3502" s="39"/>
      <c r="G3502" s="39"/>
      <c r="H3502" s="39"/>
      <c r="I3502" s="39"/>
      <c r="J3502" s="39"/>
      <c r="K3502" s="39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5">
      <c r="A3503" s="52"/>
      <c r="B3503" s="53"/>
      <c r="C3503" s="39"/>
      <c r="D3503" s="39"/>
      <c r="E3503" s="39"/>
      <c r="F3503" s="39"/>
      <c r="G3503" s="39"/>
      <c r="H3503" s="39"/>
      <c r="I3503" s="39"/>
      <c r="J3503" s="39"/>
      <c r="K3503" s="39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5">
      <c r="A3504" s="52"/>
      <c r="B3504" s="53"/>
      <c r="C3504" s="39"/>
      <c r="D3504" s="39"/>
      <c r="E3504" s="39"/>
      <c r="F3504" s="39"/>
      <c r="G3504" s="39"/>
      <c r="H3504" s="39"/>
      <c r="I3504" s="39"/>
      <c r="J3504" s="39"/>
      <c r="K3504" s="39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5">
      <c r="A3505" s="52"/>
      <c r="B3505" s="53"/>
      <c r="C3505" s="39"/>
      <c r="D3505" s="39"/>
      <c r="E3505" s="39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5">
      <c r="A3506" s="52"/>
      <c r="B3506" s="53"/>
      <c r="C3506" s="39"/>
      <c r="D3506" s="39"/>
      <c r="E3506" s="39"/>
      <c r="F3506" s="39"/>
      <c r="G3506" s="39"/>
      <c r="H3506" s="39"/>
      <c r="I3506" s="39"/>
      <c r="J3506" s="39"/>
      <c r="K3506" s="39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5">
      <c r="A3507" s="52"/>
      <c r="B3507" s="53"/>
      <c r="C3507" s="39"/>
      <c r="D3507" s="39"/>
      <c r="E3507" s="39"/>
      <c r="F3507" s="39"/>
      <c r="G3507" s="39"/>
      <c r="H3507" s="39"/>
      <c r="I3507" s="39"/>
      <c r="J3507" s="39"/>
      <c r="K3507" s="39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5">
      <c r="A3508" s="52"/>
      <c r="B3508" s="53"/>
      <c r="C3508" s="39"/>
      <c r="D3508" s="39"/>
      <c r="E3508" s="39"/>
      <c r="F3508" s="39"/>
      <c r="G3508" s="39"/>
      <c r="H3508" s="39"/>
      <c r="I3508" s="39"/>
      <c r="J3508" s="39"/>
      <c r="K3508" s="39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5">
      <c r="A3509" s="52"/>
      <c r="B3509" s="53"/>
      <c r="C3509" s="39"/>
      <c r="D3509" s="39"/>
      <c r="E3509" s="39"/>
      <c r="F3509" s="39"/>
      <c r="G3509" s="39"/>
      <c r="H3509" s="39"/>
      <c r="I3509" s="39"/>
      <c r="J3509" s="39"/>
      <c r="K3509" s="39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5">
      <c r="A3510" s="52"/>
      <c r="B3510" s="53"/>
      <c r="C3510" s="39"/>
      <c r="D3510" s="39"/>
      <c r="E3510" s="39"/>
      <c r="F3510" s="39"/>
      <c r="G3510" s="39"/>
      <c r="H3510" s="39"/>
      <c r="I3510" s="39"/>
      <c r="J3510" s="39"/>
      <c r="K3510" s="39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5">
      <c r="A3511" s="52"/>
      <c r="B3511" s="53"/>
      <c r="C3511" s="39"/>
      <c r="D3511" s="39"/>
      <c r="E3511" s="39"/>
      <c r="F3511" s="39"/>
      <c r="G3511" s="39"/>
      <c r="H3511" s="39"/>
      <c r="I3511" s="39"/>
      <c r="J3511" s="39"/>
      <c r="K3511" s="39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5">
      <c r="A3512" s="52"/>
      <c r="B3512" s="53"/>
      <c r="C3512" s="39"/>
      <c r="D3512" s="39"/>
      <c r="E3512" s="39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5">
      <c r="A3513" s="52"/>
      <c r="B3513" s="53"/>
      <c r="C3513" s="39"/>
      <c r="D3513" s="39"/>
      <c r="E3513" s="39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5">
      <c r="A3514" s="52"/>
      <c r="B3514" s="53"/>
      <c r="C3514" s="39"/>
      <c r="D3514" s="39"/>
      <c r="E3514" s="39"/>
      <c r="F3514" s="39"/>
      <c r="G3514" s="39"/>
      <c r="H3514" s="39"/>
      <c r="I3514" s="39"/>
      <c r="J3514" s="39"/>
      <c r="K3514" s="39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5">
      <c r="A3515" s="52"/>
      <c r="B3515" s="53"/>
      <c r="C3515" s="39"/>
      <c r="D3515" s="39"/>
      <c r="E3515" s="39"/>
      <c r="F3515" s="39"/>
      <c r="G3515" s="39"/>
      <c r="H3515" s="39"/>
      <c r="I3515" s="39"/>
      <c r="J3515" s="39"/>
      <c r="K3515" s="39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5">
      <c r="A3516" s="52"/>
      <c r="B3516" s="53"/>
      <c r="C3516" s="39"/>
      <c r="D3516" s="39"/>
      <c r="E3516" s="39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5">
      <c r="A3517" s="52"/>
      <c r="B3517" s="53"/>
      <c r="C3517" s="39"/>
      <c r="D3517" s="39"/>
      <c r="E3517" s="39"/>
      <c r="F3517" s="39"/>
      <c r="G3517" s="39"/>
      <c r="H3517" s="39"/>
      <c r="I3517" s="39"/>
      <c r="J3517" s="39"/>
      <c r="K3517" s="39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5">
      <c r="A3518" s="52"/>
      <c r="B3518" s="53"/>
      <c r="C3518" s="39"/>
      <c r="D3518" s="39"/>
      <c r="E3518" s="39"/>
      <c r="F3518" s="39"/>
      <c r="G3518" s="39"/>
      <c r="H3518" s="39"/>
      <c r="I3518" s="39"/>
      <c r="J3518" s="39"/>
      <c r="K3518" s="39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5">
      <c r="A3519" s="52"/>
      <c r="B3519" s="53"/>
      <c r="C3519" s="39"/>
      <c r="D3519" s="39"/>
      <c r="E3519" s="39"/>
      <c r="F3519" s="39"/>
      <c r="G3519" s="39"/>
      <c r="H3519" s="39"/>
      <c r="I3519" s="39"/>
      <c r="J3519" s="39"/>
      <c r="K3519" s="39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5">
      <c r="A3520" s="52"/>
      <c r="B3520" s="53"/>
      <c r="C3520" s="39"/>
      <c r="D3520" s="39"/>
      <c r="E3520" s="39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5">
      <c r="A3521" s="52"/>
      <c r="B3521" s="53"/>
      <c r="C3521" s="39"/>
      <c r="D3521" s="39"/>
      <c r="E3521" s="39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5">
      <c r="A3522" s="52"/>
      <c r="B3522" s="53"/>
      <c r="C3522" s="39"/>
      <c r="D3522" s="39"/>
      <c r="E3522" s="39"/>
      <c r="F3522" s="39"/>
      <c r="G3522" s="39"/>
      <c r="H3522" s="39"/>
      <c r="I3522" s="39"/>
      <c r="J3522" s="39"/>
      <c r="K3522" s="39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5">
      <c r="A3523" s="52"/>
      <c r="B3523" s="53"/>
      <c r="C3523" s="39"/>
      <c r="D3523" s="39"/>
      <c r="E3523" s="39"/>
      <c r="F3523" s="39"/>
      <c r="G3523" s="39"/>
      <c r="H3523" s="39"/>
      <c r="I3523" s="39"/>
      <c r="J3523" s="39"/>
      <c r="K3523" s="39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5">
      <c r="A3524" s="52"/>
      <c r="B3524" s="53"/>
      <c r="C3524" s="39"/>
      <c r="D3524" s="39"/>
      <c r="E3524" s="39"/>
      <c r="F3524" s="39"/>
      <c r="G3524" s="39"/>
      <c r="H3524" s="39"/>
      <c r="I3524" s="39"/>
      <c r="J3524" s="39"/>
      <c r="K3524" s="39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5">
      <c r="A3525" s="52"/>
      <c r="B3525" s="53"/>
      <c r="C3525" s="39"/>
      <c r="D3525" s="39"/>
      <c r="E3525" s="39"/>
      <c r="F3525" s="39"/>
      <c r="G3525" s="39"/>
      <c r="H3525" s="39"/>
      <c r="I3525" s="39"/>
      <c r="J3525" s="39"/>
      <c r="K3525" s="39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5">
      <c r="A3526" s="52"/>
      <c r="B3526" s="53"/>
      <c r="C3526" s="39"/>
      <c r="D3526" s="39"/>
      <c r="E3526" s="39"/>
      <c r="F3526" s="39"/>
      <c r="G3526" s="39"/>
      <c r="H3526" s="39"/>
      <c r="I3526" s="39"/>
      <c r="J3526" s="39"/>
      <c r="K3526" s="39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5">
      <c r="A3527" s="52"/>
      <c r="B3527" s="53"/>
      <c r="C3527" s="39"/>
      <c r="D3527" s="39"/>
      <c r="E3527" s="39"/>
      <c r="F3527" s="39"/>
      <c r="G3527" s="39"/>
      <c r="H3527" s="39"/>
      <c r="I3527" s="39"/>
      <c r="J3527" s="39"/>
      <c r="K3527" s="39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5">
      <c r="A3528" s="52"/>
      <c r="B3528" s="53"/>
      <c r="C3528" s="39"/>
      <c r="D3528" s="39"/>
      <c r="E3528" s="39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5">
      <c r="A3529" s="52"/>
      <c r="B3529" s="53"/>
      <c r="C3529" s="39"/>
      <c r="D3529" s="39"/>
      <c r="E3529" s="39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5">
      <c r="A3530" s="52"/>
      <c r="B3530" s="53"/>
      <c r="C3530" s="39"/>
      <c r="D3530" s="39"/>
      <c r="E3530" s="39"/>
      <c r="F3530" s="39"/>
      <c r="G3530" s="39"/>
      <c r="H3530" s="39"/>
      <c r="I3530" s="39"/>
      <c r="J3530" s="39"/>
      <c r="K3530" s="39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5">
      <c r="A3531" s="52"/>
      <c r="B3531" s="53"/>
      <c r="C3531" s="39"/>
      <c r="D3531" s="39"/>
      <c r="E3531" s="39"/>
      <c r="F3531" s="39"/>
      <c r="G3531" s="39"/>
      <c r="H3531" s="39"/>
      <c r="I3531" s="39"/>
      <c r="J3531" s="39"/>
      <c r="K3531" s="39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5">
      <c r="A3532" s="52"/>
      <c r="B3532" s="53"/>
      <c r="C3532" s="39"/>
      <c r="D3532" s="39"/>
      <c r="E3532" s="39"/>
      <c r="F3532" s="39"/>
      <c r="G3532" s="39"/>
      <c r="H3532" s="39"/>
      <c r="I3532" s="39"/>
      <c r="J3532" s="39"/>
      <c r="K3532" s="39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5">
      <c r="A3533" s="52"/>
      <c r="B3533" s="53"/>
      <c r="C3533" s="39"/>
      <c r="D3533" s="39"/>
      <c r="E3533" s="39"/>
      <c r="F3533" s="39"/>
      <c r="G3533" s="39"/>
      <c r="H3533" s="39"/>
      <c r="I3533" s="39"/>
      <c r="J3533" s="39"/>
      <c r="K3533" s="39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5">
      <c r="A3534" s="52"/>
      <c r="B3534" s="53"/>
      <c r="C3534" s="39"/>
      <c r="D3534" s="39"/>
      <c r="E3534" s="39"/>
      <c r="F3534" s="39"/>
      <c r="G3534" s="39"/>
      <c r="H3534" s="39"/>
      <c r="I3534" s="39"/>
      <c r="J3534" s="39"/>
      <c r="K3534" s="39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5">
      <c r="A3535" s="52"/>
      <c r="B3535" s="53"/>
      <c r="C3535" s="39"/>
      <c r="D3535" s="39"/>
      <c r="E3535" s="39"/>
      <c r="F3535" s="39"/>
      <c r="G3535" s="39"/>
      <c r="H3535" s="39"/>
      <c r="I3535" s="39"/>
      <c r="J3535" s="39"/>
      <c r="K3535" s="39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5">
      <c r="A3536" s="52"/>
      <c r="B3536" s="53"/>
      <c r="C3536" s="39"/>
      <c r="D3536" s="39"/>
      <c r="E3536" s="39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5">
      <c r="A3537" s="52"/>
      <c r="B3537" s="53"/>
      <c r="C3537" s="39"/>
      <c r="D3537" s="39"/>
      <c r="E3537" s="39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5">
      <c r="A3538" s="52"/>
      <c r="B3538" s="53"/>
      <c r="C3538" s="39"/>
      <c r="D3538" s="39"/>
      <c r="E3538" s="39"/>
      <c r="F3538" s="39"/>
      <c r="G3538" s="39"/>
      <c r="H3538" s="39"/>
      <c r="I3538" s="39"/>
      <c r="J3538" s="39"/>
      <c r="K3538" s="39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5">
      <c r="A3539" s="52"/>
      <c r="B3539" s="53"/>
      <c r="C3539" s="39"/>
      <c r="D3539" s="39"/>
      <c r="E3539" s="39"/>
      <c r="F3539" s="39"/>
      <c r="G3539" s="39"/>
      <c r="H3539" s="39"/>
      <c r="I3539" s="39"/>
      <c r="J3539" s="39"/>
      <c r="K3539" s="39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5">
      <c r="A3540" s="52"/>
      <c r="B3540" s="53"/>
      <c r="C3540" s="39"/>
      <c r="D3540" s="39"/>
      <c r="E3540" s="39"/>
      <c r="F3540" s="39"/>
      <c r="G3540" s="39"/>
      <c r="H3540" s="39"/>
      <c r="I3540" s="39"/>
      <c r="J3540" s="39"/>
      <c r="K3540" s="39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5">
      <c r="A3541" s="52"/>
      <c r="B3541" s="53"/>
      <c r="C3541" s="39"/>
      <c r="D3541" s="39"/>
      <c r="E3541" s="39"/>
      <c r="F3541" s="39"/>
      <c r="G3541" s="39"/>
      <c r="H3541" s="39"/>
      <c r="I3541" s="39"/>
      <c r="J3541" s="39"/>
      <c r="K3541" s="39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5">
      <c r="A3542" s="52"/>
      <c r="B3542" s="53"/>
      <c r="C3542" s="39"/>
      <c r="D3542" s="39"/>
      <c r="E3542" s="39"/>
      <c r="F3542" s="39"/>
      <c r="G3542" s="39"/>
      <c r="H3542" s="39"/>
      <c r="I3542" s="39"/>
      <c r="J3542" s="39"/>
      <c r="K3542" s="39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5">
      <c r="A3543" s="52"/>
      <c r="B3543" s="53"/>
      <c r="C3543" s="39"/>
      <c r="D3543" s="39"/>
      <c r="E3543" s="39"/>
      <c r="F3543" s="39"/>
      <c r="G3543" s="39"/>
      <c r="H3543" s="39"/>
      <c r="I3543" s="39"/>
      <c r="J3543" s="39"/>
      <c r="K3543" s="39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5">
      <c r="A3544" s="52"/>
      <c r="B3544" s="53"/>
      <c r="C3544" s="39"/>
      <c r="D3544" s="39"/>
      <c r="E3544" s="39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5">
      <c r="A3545" s="52"/>
      <c r="B3545" s="53"/>
      <c r="C3545" s="39"/>
      <c r="D3545" s="39"/>
      <c r="E3545" s="39"/>
      <c r="F3545" s="39"/>
      <c r="G3545" s="39"/>
      <c r="H3545" s="39"/>
      <c r="I3545" s="39"/>
      <c r="J3545" s="39"/>
      <c r="K3545" s="39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5">
      <c r="A3546" s="52"/>
      <c r="B3546" s="53"/>
      <c r="C3546" s="39"/>
      <c r="D3546" s="39"/>
      <c r="E3546" s="39"/>
      <c r="F3546" s="39"/>
      <c r="G3546" s="39"/>
      <c r="H3546" s="39"/>
      <c r="I3546" s="39"/>
      <c r="J3546" s="39"/>
      <c r="K3546" s="39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5">
      <c r="A3547" s="52"/>
      <c r="B3547" s="53"/>
      <c r="C3547" s="39"/>
      <c r="D3547" s="39"/>
      <c r="E3547" s="39"/>
      <c r="F3547" s="39"/>
      <c r="G3547" s="39"/>
      <c r="H3547" s="39"/>
      <c r="I3547" s="39"/>
      <c r="J3547" s="39"/>
      <c r="K3547" s="39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5">
      <c r="A3548" s="52"/>
      <c r="B3548" s="53"/>
      <c r="C3548" s="39"/>
      <c r="D3548" s="39"/>
      <c r="E3548" s="39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5">
      <c r="A3549" s="52"/>
      <c r="B3549" s="53"/>
      <c r="C3549" s="39"/>
      <c r="D3549" s="39"/>
      <c r="E3549" s="39"/>
      <c r="F3549" s="39"/>
      <c r="G3549" s="39"/>
      <c r="H3549" s="39"/>
      <c r="I3549" s="39"/>
      <c r="J3549" s="39"/>
      <c r="K3549" s="39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5">
      <c r="A3550" s="52"/>
      <c r="B3550" s="53"/>
      <c r="C3550" s="39"/>
      <c r="D3550" s="39"/>
      <c r="E3550" s="39"/>
      <c r="F3550" s="39"/>
      <c r="G3550" s="39"/>
      <c r="H3550" s="39"/>
      <c r="I3550" s="39"/>
      <c r="J3550" s="39"/>
      <c r="K3550" s="39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5">
      <c r="A3551" s="52"/>
      <c r="B3551" s="53"/>
      <c r="C3551" s="39"/>
      <c r="D3551" s="39"/>
      <c r="E3551" s="39"/>
      <c r="F3551" s="39"/>
      <c r="G3551" s="39"/>
      <c r="H3551" s="39"/>
      <c r="I3551" s="39"/>
      <c r="J3551" s="39"/>
      <c r="K3551" s="39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5">
      <c r="A3552" s="52"/>
      <c r="B3552" s="53"/>
      <c r="C3552" s="39"/>
      <c r="D3552" s="39"/>
      <c r="E3552" s="39"/>
      <c r="F3552" s="39"/>
      <c r="G3552" s="39"/>
      <c r="H3552" s="39"/>
      <c r="I3552" s="39"/>
      <c r="J3552" s="39"/>
      <c r="K3552" s="39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5">
      <c r="A3553" s="52"/>
      <c r="B3553" s="53"/>
      <c r="C3553" s="39"/>
      <c r="D3553" s="39"/>
      <c r="E3553" s="39"/>
      <c r="F3553" s="39"/>
      <c r="G3553" s="39"/>
      <c r="H3553" s="39"/>
      <c r="I3553" s="39"/>
      <c r="J3553" s="39"/>
      <c r="K3553" s="39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5">
      <c r="A3554" s="52"/>
      <c r="B3554" s="53"/>
      <c r="C3554" s="39"/>
      <c r="D3554" s="39"/>
      <c r="E3554" s="39"/>
      <c r="F3554" s="39"/>
      <c r="G3554" s="39"/>
      <c r="H3554" s="39"/>
      <c r="I3554" s="39"/>
      <c r="J3554" s="39"/>
      <c r="K3554" s="39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5">
      <c r="A3555" s="52"/>
      <c r="B3555" s="53"/>
      <c r="C3555" s="39"/>
      <c r="D3555" s="39"/>
      <c r="E3555" s="39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5">
      <c r="A3556" s="52"/>
      <c r="B3556" s="53"/>
      <c r="C3556" s="39"/>
      <c r="D3556" s="39"/>
      <c r="E3556" s="39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5">
      <c r="A3557" s="52"/>
      <c r="B3557" s="53"/>
      <c r="C3557" s="39"/>
      <c r="D3557" s="39"/>
      <c r="E3557" s="39"/>
      <c r="F3557" s="39"/>
      <c r="G3557" s="39"/>
      <c r="H3557" s="39"/>
      <c r="I3557" s="39"/>
      <c r="J3557" s="39"/>
      <c r="K3557" s="39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5">
      <c r="A3558" s="52"/>
      <c r="B3558" s="53"/>
      <c r="C3558" s="39"/>
      <c r="D3558" s="39"/>
      <c r="E3558" s="39"/>
      <c r="F3558" s="39"/>
      <c r="G3558" s="39"/>
      <c r="H3558" s="39"/>
      <c r="I3558" s="39"/>
      <c r="J3558" s="39"/>
      <c r="K3558" s="39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5">
      <c r="A3559" s="52"/>
      <c r="B3559" s="53"/>
      <c r="C3559" s="39"/>
      <c r="D3559" s="39"/>
      <c r="E3559" s="39"/>
      <c r="F3559" s="39"/>
      <c r="G3559" s="39"/>
      <c r="H3559" s="39"/>
      <c r="I3559" s="39"/>
      <c r="J3559" s="39"/>
      <c r="K3559" s="39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5">
      <c r="A3560" s="52"/>
      <c r="B3560" s="53"/>
      <c r="C3560" s="39"/>
      <c r="D3560" s="39"/>
      <c r="E3560" s="39"/>
      <c r="F3560" s="39"/>
      <c r="G3560" s="39"/>
      <c r="H3560" s="39"/>
      <c r="I3560" s="39"/>
      <c r="J3560" s="39"/>
      <c r="K3560" s="39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5">
      <c r="A3561" s="52"/>
      <c r="B3561" s="53"/>
      <c r="C3561" s="39"/>
      <c r="D3561" s="39"/>
      <c r="E3561" s="39"/>
      <c r="F3561" s="39"/>
      <c r="G3561" s="39"/>
      <c r="H3561" s="39"/>
      <c r="I3561" s="39"/>
      <c r="J3561" s="39"/>
      <c r="K3561" s="39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5">
      <c r="A3562" s="52"/>
      <c r="B3562" s="53"/>
      <c r="C3562" s="39"/>
      <c r="D3562" s="39"/>
      <c r="E3562" s="39"/>
      <c r="F3562" s="39"/>
      <c r="G3562" s="39"/>
      <c r="H3562" s="39"/>
      <c r="I3562" s="39"/>
      <c r="J3562" s="39"/>
      <c r="K3562" s="39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5">
      <c r="A3563" s="52"/>
      <c r="B3563" s="53"/>
      <c r="C3563" s="39"/>
      <c r="D3563" s="39"/>
      <c r="E3563" s="39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5">
      <c r="A3564" s="52"/>
      <c r="B3564" s="53"/>
      <c r="C3564" s="39"/>
      <c r="D3564" s="39"/>
      <c r="E3564" s="39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5">
      <c r="A3565" s="52"/>
      <c r="B3565" s="53"/>
      <c r="C3565" s="39"/>
      <c r="D3565" s="39"/>
      <c r="E3565" s="39"/>
      <c r="F3565" s="39"/>
      <c r="G3565" s="39"/>
      <c r="H3565" s="39"/>
      <c r="I3565" s="39"/>
      <c r="J3565" s="39"/>
      <c r="K3565" s="39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5">
      <c r="A3566" s="52"/>
      <c r="B3566" s="53"/>
      <c r="C3566" s="39"/>
      <c r="D3566" s="39"/>
      <c r="E3566" s="39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5">
      <c r="A3567" s="52"/>
      <c r="B3567" s="53"/>
      <c r="C3567" s="39"/>
      <c r="D3567" s="39"/>
      <c r="E3567" s="39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5">
      <c r="A3568" s="52"/>
      <c r="B3568" s="53"/>
      <c r="C3568" s="39"/>
      <c r="D3568" s="39"/>
      <c r="E3568" s="39"/>
      <c r="F3568" s="39"/>
      <c r="G3568" s="39"/>
      <c r="H3568" s="39"/>
      <c r="I3568" s="39"/>
      <c r="J3568" s="39"/>
      <c r="K3568" s="39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5">
      <c r="A3569" s="52"/>
      <c r="B3569" s="53"/>
      <c r="C3569" s="39"/>
      <c r="D3569" s="39"/>
      <c r="E3569" s="39"/>
      <c r="F3569" s="39"/>
      <c r="G3569" s="39"/>
      <c r="H3569" s="39"/>
      <c r="I3569" s="39"/>
      <c r="J3569" s="39"/>
      <c r="K3569" s="39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5">
      <c r="A3570" s="52"/>
      <c r="B3570" s="53"/>
      <c r="C3570" s="39"/>
      <c r="D3570" s="39"/>
      <c r="E3570" s="39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5">
      <c r="A3571" s="52"/>
      <c r="B3571" s="53"/>
      <c r="C3571" s="39"/>
      <c r="D3571" s="39"/>
      <c r="E3571" s="39"/>
      <c r="F3571" s="39"/>
      <c r="G3571" s="39"/>
      <c r="H3571" s="39"/>
      <c r="I3571" s="39"/>
      <c r="J3571" s="39"/>
      <c r="K3571" s="39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5">
      <c r="A3572" s="52"/>
      <c r="B3572" s="53"/>
      <c r="C3572" s="39"/>
      <c r="D3572" s="39"/>
      <c r="E3572" s="39"/>
      <c r="F3572" s="39"/>
      <c r="G3572" s="39"/>
      <c r="H3572" s="39"/>
      <c r="I3572" s="39"/>
      <c r="J3572" s="39"/>
      <c r="K3572" s="39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5">
      <c r="A3573" s="52"/>
      <c r="B3573" s="53"/>
      <c r="C3573" s="39"/>
      <c r="D3573" s="39"/>
      <c r="E3573" s="39"/>
      <c r="F3573" s="39"/>
      <c r="G3573" s="39"/>
      <c r="H3573" s="39"/>
      <c r="I3573" s="39"/>
      <c r="J3573" s="39"/>
      <c r="K3573" s="39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5">
      <c r="A3574" s="52"/>
      <c r="B3574" s="53"/>
      <c r="C3574" s="39"/>
      <c r="D3574" s="39"/>
      <c r="E3574" s="39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5">
      <c r="A3575" s="52"/>
      <c r="B3575" s="53"/>
      <c r="C3575" s="39"/>
      <c r="D3575" s="39"/>
      <c r="E3575" s="39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5">
      <c r="A3576" s="52"/>
      <c r="B3576" s="53"/>
      <c r="C3576" s="39"/>
      <c r="D3576" s="39"/>
      <c r="E3576" s="39"/>
      <c r="F3576" s="39"/>
      <c r="G3576" s="39"/>
      <c r="H3576" s="39"/>
      <c r="I3576" s="39"/>
      <c r="J3576" s="39"/>
      <c r="K3576" s="39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5">
      <c r="A3577" s="52"/>
      <c r="B3577" s="53"/>
      <c r="C3577" s="39"/>
      <c r="D3577" s="39"/>
      <c r="E3577" s="39"/>
      <c r="F3577" s="39"/>
      <c r="G3577" s="39"/>
      <c r="H3577" s="39"/>
      <c r="I3577" s="39"/>
      <c r="J3577" s="39"/>
      <c r="K3577" s="39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5">
      <c r="A3578" s="52"/>
      <c r="B3578" s="53"/>
      <c r="C3578" s="39"/>
      <c r="D3578" s="39"/>
      <c r="E3578" s="39"/>
      <c r="F3578" s="39"/>
      <c r="G3578" s="39"/>
      <c r="H3578" s="39"/>
      <c r="I3578" s="39"/>
      <c r="J3578" s="39"/>
      <c r="K3578" s="39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5">
      <c r="A3579" s="52"/>
      <c r="B3579" s="53"/>
      <c r="C3579" s="39"/>
      <c r="D3579" s="39"/>
      <c r="E3579" s="39"/>
      <c r="F3579" s="39"/>
      <c r="G3579" s="39"/>
      <c r="H3579" s="39"/>
      <c r="I3579" s="39"/>
      <c r="J3579" s="39"/>
      <c r="K3579" s="39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5">
      <c r="A3580" s="52"/>
      <c r="B3580" s="53"/>
      <c r="C3580" s="39"/>
      <c r="D3580" s="39"/>
      <c r="E3580" s="39"/>
      <c r="F3580" s="39"/>
      <c r="G3580" s="39"/>
      <c r="H3580" s="39"/>
      <c r="I3580" s="39"/>
      <c r="J3580" s="39"/>
      <c r="K3580" s="39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5">
      <c r="A3581" s="52"/>
      <c r="B3581" s="53"/>
      <c r="C3581" s="39"/>
      <c r="D3581" s="39"/>
      <c r="E3581" s="39"/>
      <c r="F3581" s="39"/>
      <c r="G3581" s="39"/>
      <c r="H3581" s="39"/>
      <c r="I3581" s="39"/>
      <c r="J3581" s="39"/>
      <c r="K3581" s="39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5">
      <c r="A3582" s="52"/>
      <c r="B3582" s="53"/>
      <c r="C3582" s="39"/>
      <c r="D3582" s="39"/>
      <c r="E3582" s="39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5">
      <c r="A3583" s="52"/>
      <c r="B3583" s="53"/>
      <c r="C3583" s="39"/>
      <c r="D3583" s="39"/>
      <c r="E3583" s="39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5">
      <c r="A3584" s="52"/>
      <c r="B3584" s="53"/>
      <c r="C3584" s="39"/>
      <c r="D3584" s="39"/>
      <c r="E3584" s="39"/>
      <c r="F3584" s="39"/>
      <c r="G3584" s="39"/>
      <c r="H3584" s="39"/>
      <c r="I3584" s="39"/>
      <c r="J3584" s="39"/>
      <c r="K3584" s="39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5">
      <c r="A3585" s="52"/>
      <c r="B3585" s="53"/>
      <c r="C3585" s="39"/>
      <c r="D3585" s="39"/>
      <c r="E3585" s="39"/>
      <c r="F3585" s="39"/>
      <c r="G3585" s="39"/>
      <c r="H3585" s="39"/>
      <c r="I3585" s="39"/>
      <c r="J3585" s="39"/>
      <c r="K3585" s="39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5">
      <c r="A3586" s="52"/>
      <c r="B3586" s="53"/>
      <c r="C3586" s="39"/>
      <c r="D3586" s="39"/>
      <c r="E3586" s="39"/>
      <c r="F3586" s="39"/>
      <c r="G3586" s="39"/>
      <c r="H3586" s="39"/>
      <c r="I3586" s="39"/>
      <c r="J3586" s="39"/>
      <c r="K3586" s="39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5">
      <c r="A3587" s="52"/>
      <c r="B3587" s="53"/>
      <c r="C3587" s="39"/>
      <c r="D3587" s="39"/>
      <c r="E3587" s="39"/>
      <c r="F3587" s="39"/>
      <c r="G3587" s="39"/>
      <c r="H3587" s="39"/>
      <c r="I3587" s="39"/>
      <c r="J3587" s="39"/>
      <c r="K3587" s="39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5">
      <c r="A3588" s="52"/>
      <c r="B3588" s="53"/>
      <c r="C3588" s="39"/>
      <c r="D3588" s="39"/>
      <c r="E3588" s="39"/>
      <c r="F3588" s="39"/>
      <c r="G3588" s="39"/>
      <c r="H3588" s="39"/>
      <c r="I3588" s="39"/>
      <c r="J3588" s="39"/>
      <c r="K3588" s="39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5">
      <c r="A3589" s="52"/>
      <c r="B3589" s="53"/>
      <c r="C3589" s="39"/>
      <c r="D3589" s="39"/>
      <c r="E3589" s="39"/>
      <c r="F3589" s="39"/>
      <c r="G3589" s="39"/>
      <c r="H3589" s="39"/>
      <c r="I3589" s="39"/>
      <c r="J3589" s="39"/>
      <c r="K3589" s="39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5">
      <c r="A3590" s="52"/>
      <c r="B3590" s="53"/>
      <c r="C3590" s="39"/>
      <c r="D3590" s="39"/>
      <c r="E3590" s="39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5">
      <c r="A3591" s="52"/>
      <c r="B3591" s="53"/>
      <c r="C3591" s="39"/>
      <c r="D3591" s="39"/>
      <c r="E3591" s="39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5">
      <c r="A3592" s="52"/>
      <c r="B3592" s="53"/>
      <c r="C3592" s="39"/>
      <c r="D3592" s="39"/>
      <c r="E3592" s="39"/>
      <c r="F3592" s="39"/>
      <c r="G3592" s="39"/>
      <c r="H3592" s="39"/>
      <c r="I3592" s="39"/>
      <c r="J3592" s="39"/>
      <c r="K3592" s="39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5">
      <c r="A3593" s="52"/>
      <c r="B3593" s="53"/>
      <c r="C3593" s="39"/>
      <c r="D3593" s="39"/>
      <c r="E3593" s="39"/>
      <c r="F3593" s="39"/>
      <c r="G3593" s="39"/>
      <c r="H3593" s="39"/>
      <c r="I3593" s="39"/>
      <c r="J3593" s="39"/>
      <c r="K3593" s="39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5">
      <c r="A3594" s="52"/>
      <c r="B3594" s="53"/>
      <c r="C3594" s="39"/>
      <c r="D3594" s="39"/>
      <c r="E3594" s="39"/>
      <c r="F3594" s="39"/>
      <c r="G3594" s="39"/>
      <c r="H3594" s="39"/>
      <c r="I3594" s="39"/>
      <c r="J3594" s="39"/>
      <c r="K3594" s="39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5">
      <c r="A3595" s="52"/>
      <c r="B3595" s="53"/>
      <c r="C3595" s="39"/>
      <c r="D3595" s="39"/>
      <c r="E3595" s="39"/>
      <c r="F3595" s="39"/>
      <c r="G3595" s="39"/>
      <c r="H3595" s="39"/>
      <c r="I3595" s="39"/>
      <c r="J3595" s="39"/>
      <c r="K3595" s="39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5">
      <c r="A3596" s="52"/>
      <c r="B3596" s="53"/>
      <c r="C3596" s="39"/>
      <c r="D3596" s="39"/>
      <c r="E3596" s="39"/>
      <c r="F3596" s="39"/>
      <c r="G3596" s="39"/>
      <c r="H3596" s="39"/>
      <c r="I3596" s="39"/>
      <c r="J3596" s="39"/>
      <c r="K3596" s="39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5">
      <c r="A3597" s="52"/>
      <c r="B3597" s="53"/>
      <c r="C3597" s="39"/>
      <c r="D3597" s="39"/>
      <c r="E3597" s="39"/>
      <c r="F3597" s="39"/>
      <c r="G3597" s="39"/>
      <c r="H3597" s="39"/>
      <c r="I3597" s="39"/>
      <c r="J3597" s="39"/>
      <c r="K3597" s="39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5">
      <c r="A3598" s="52"/>
      <c r="B3598" s="53"/>
      <c r="C3598" s="39"/>
      <c r="D3598" s="39"/>
      <c r="E3598" s="39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5">
      <c r="A3599" s="52"/>
      <c r="B3599" s="53"/>
      <c r="C3599" s="39"/>
      <c r="D3599" s="39"/>
      <c r="E3599" s="39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5">
      <c r="A3600" s="52"/>
      <c r="B3600" s="53"/>
      <c r="C3600" s="39"/>
      <c r="D3600" s="39"/>
      <c r="E3600" s="39"/>
      <c r="F3600" s="39"/>
      <c r="G3600" s="39"/>
      <c r="H3600" s="39"/>
      <c r="I3600" s="39"/>
      <c r="J3600" s="39"/>
      <c r="K3600" s="39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5">
      <c r="A3601" s="52"/>
      <c r="B3601" s="53"/>
      <c r="C3601" s="39"/>
      <c r="D3601" s="39"/>
      <c r="E3601" s="39"/>
      <c r="F3601" s="39"/>
      <c r="G3601" s="39"/>
      <c r="H3601" s="39"/>
      <c r="I3601" s="39"/>
      <c r="J3601" s="39"/>
      <c r="K3601" s="39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5">
      <c r="A3602" s="52"/>
      <c r="B3602" s="53"/>
      <c r="C3602" s="39"/>
      <c r="D3602" s="39"/>
      <c r="E3602" s="39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5">
      <c r="A3603" s="52"/>
      <c r="B3603" s="53"/>
      <c r="C3603" s="39"/>
      <c r="D3603" s="39"/>
      <c r="E3603" s="39"/>
      <c r="F3603" s="39"/>
      <c r="G3603" s="39"/>
      <c r="H3603" s="39"/>
      <c r="I3603" s="39"/>
      <c r="J3603" s="39"/>
      <c r="K3603" s="39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5">
      <c r="A3604" s="52"/>
      <c r="B3604" s="53"/>
      <c r="C3604" s="39"/>
      <c r="D3604" s="39"/>
      <c r="E3604" s="39"/>
      <c r="F3604" s="39"/>
      <c r="G3604" s="39"/>
      <c r="H3604" s="39"/>
      <c r="I3604" s="39"/>
      <c r="J3604" s="39"/>
      <c r="K3604" s="39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5">
      <c r="A3605" s="52"/>
      <c r="B3605" s="53"/>
      <c r="C3605" s="39"/>
      <c r="D3605" s="39"/>
      <c r="E3605" s="39"/>
      <c r="F3605" s="39"/>
      <c r="G3605" s="39"/>
      <c r="H3605" s="39"/>
      <c r="I3605" s="39"/>
      <c r="J3605" s="39"/>
      <c r="K3605" s="39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5">
      <c r="A3606" s="52"/>
      <c r="B3606" s="53"/>
      <c r="C3606" s="39"/>
      <c r="D3606" s="39"/>
      <c r="E3606" s="39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5">
      <c r="A3607" s="52"/>
      <c r="B3607" s="53"/>
      <c r="C3607" s="39"/>
      <c r="D3607" s="39"/>
      <c r="E3607" s="39"/>
      <c r="F3607" s="39"/>
      <c r="G3607" s="39"/>
      <c r="H3607" s="39"/>
      <c r="I3607" s="39"/>
      <c r="J3607" s="39"/>
      <c r="K3607" s="39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5">
      <c r="A3608" s="52"/>
      <c r="B3608" s="53"/>
      <c r="C3608" s="39"/>
      <c r="D3608" s="39"/>
      <c r="E3608" s="39"/>
      <c r="F3608" s="39"/>
      <c r="G3608" s="39"/>
      <c r="H3608" s="39"/>
      <c r="I3608" s="39"/>
      <c r="J3608" s="39"/>
      <c r="K3608" s="39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5">
      <c r="A3609" s="52"/>
      <c r="B3609" s="53"/>
      <c r="C3609" s="39"/>
      <c r="D3609" s="39"/>
      <c r="E3609" s="39"/>
      <c r="F3609" s="39"/>
      <c r="G3609" s="39"/>
      <c r="H3609" s="39"/>
      <c r="I3609" s="39"/>
      <c r="J3609" s="39"/>
      <c r="K3609" s="39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5">
      <c r="A3610" s="52"/>
      <c r="B3610" s="53"/>
      <c r="C3610" s="39"/>
      <c r="D3610" s="39"/>
      <c r="E3610" s="39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5">
      <c r="A3611" s="52"/>
      <c r="B3611" s="53"/>
      <c r="C3611" s="39"/>
      <c r="D3611" s="39"/>
      <c r="E3611" s="39"/>
      <c r="F3611" s="39"/>
      <c r="G3611" s="39"/>
      <c r="H3611" s="39"/>
      <c r="I3611" s="39"/>
      <c r="J3611" s="39"/>
      <c r="K3611" s="39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5">
      <c r="A3612" s="52"/>
      <c r="B3612" s="53"/>
      <c r="C3612" s="39"/>
      <c r="D3612" s="39"/>
      <c r="E3612" s="39"/>
      <c r="F3612" s="39"/>
      <c r="G3612" s="39"/>
      <c r="H3612" s="39"/>
      <c r="I3612" s="39"/>
      <c r="J3612" s="39"/>
      <c r="K3612" s="39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5">
      <c r="A3613" s="52"/>
      <c r="B3613" s="53"/>
      <c r="C3613" s="39"/>
      <c r="D3613" s="39"/>
      <c r="E3613" s="39"/>
      <c r="F3613" s="39"/>
      <c r="G3613" s="39"/>
      <c r="H3613" s="39"/>
      <c r="I3613" s="39"/>
      <c r="J3613" s="39"/>
      <c r="K3613" s="39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5">
      <c r="A3614" s="52"/>
      <c r="B3614" s="53"/>
      <c r="C3614" s="39"/>
      <c r="D3614" s="39"/>
      <c r="E3614" s="39"/>
      <c r="F3614" s="39"/>
      <c r="G3614" s="39"/>
      <c r="H3614" s="39"/>
      <c r="I3614" s="39"/>
      <c r="J3614" s="39"/>
      <c r="K3614" s="39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5">
      <c r="A3615" s="52"/>
      <c r="B3615" s="53"/>
      <c r="C3615" s="39"/>
      <c r="D3615" s="39"/>
      <c r="E3615" s="39"/>
      <c r="F3615" s="39"/>
      <c r="G3615" s="39"/>
      <c r="H3615" s="39"/>
      <c r="I3615" s="39"/>
      <c r="J3615" s="39"/>
      <c r="K3615" s="39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5">
      <c r="A3616" s="52"/>
      <c r="B3616" s="53"/>
      <c r="C3616" s="39"/>
      <c r="D3616" s="39"/>
      <c r="E3616" s="39"/>
      <c r="F3616" s="39"/>
      <c r="G3616" s="39"/>
      <c r="H3616" s="39"/>
      <c r="I3616" s="39"/>
      <c r="J3616" s="39"/>
      <c r="K3616" s="39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5">
      <c r="A3617" s="52"/>
      <c r="B3617" s="53"/>
      <c r="C3617" s="39"/>
      <c r="D3617" s="39"/>
      <c r="E3617" s="39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5">
      <c r="A3618" s="52"/>
      <c r="B3618" s="53"/>
      <c r="C3618" s="39"/>
      <c r="D3618" s="39"/>
      <c r="E3618" s="39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5">
      <c r="A3619" s="52"/>
      <c r="B3619" s="53"/>
      <c r="C3619" s="39"/>
      <c r="D3619" s="39"/>
      <c r="E3619" s="39"/>
      <c r="F3619" s="39"/>
      <c r="G3619" s="39"/>
      <c r="H3619" s="39"/>
      <c r="I3619" s="39"/>
      <c r="J3619" s="39"/>
      <c r="K3619" s="39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5">
      <c r="A3620" s="52"/>
      <c r="B3620" s="53"/>
      <c r="C3620" s="39"/>
      <c r="D3620" s="39"/>
      <c r="E3620" s="39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5">
      <c r="A3621" s="52"/>
      <c r="B3621" s="53"/>
      <c r="C3621" s="39"/>
      <c r="D3621" s="39"/>
      <c r="E3621" s="39"/>
      <c r="F3621" s="39"/>
      <c r="G3621" s="39"/>
      <c r="H3621" s="39"/>
      <c r="I3621" s="39"/>
      <c r="J3621" s="39"/>
      <c r="K3621" s="39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5">
      <c r="A3622" s="52"/>
      <c r="B3622" s="53"/>
      <c r="C3622" s="39"/>
      <c r="D3622" s="39"/>
      <c r="E3622" s="39"/>
      <c r="F3622" s="39"/>
      <c r="G3622" s="39"/>
      <c r="H3622" s="39"/>
      <c r="I3622" s="39"/>
      <c r="J3622" s="39"/>
      <c r="K3622" s="39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5">
      <c r="A3623" s="52"/>
      <c r="B3623" s="53"/>
      <c r="C3623" s="39"/>
      <c r="D3623" s="39"/>
      <c r="E3623" s="39"/>
      <c r="F3623" s="39"/>
      <c r="G3623" s="39"/>
      <c r="H3623" s="39"/>
      <c r="I3623" s="39"/>
      <c r="J3623" s="39"/>
      <c r="K3623" s="39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5">
      <c r="A3624" s="52"/>
      <c r="B3624" s="53"/>
      <c r="C3624" s="39"/>
      <c r="D3624" s="39"/>
      <c r="E3624" s="39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5">
      <c r="A3625" s="52"/>
      <c r="B3625" s="53"/>
      <c r="C3625" s="39"/>
      <c r="D3625" s="39"/>
      <c r="E3625" s="39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5">
      <c r="A3626" s="52"/>
      <c r="B3626" s="53"/>
      <c r="C3626" s="39"/>
      <c r="D3626" s="39"/>
      <c r="E3626" s="39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5">
      <c r="A3627" s="52"/>
      <c r="B3627" s="53"/>
      <c r="C3627" s="39"/>
      <c r="D3627" s="39"/>
      <c r="E3627" s="39"/>
      <c r="F3627" s="39"/>
      <c r="G3627" s="39"/>
      <c r="H3627" s="39"/>
      <c r="I3627" s="39"/>
      <c r="J3627" s="39"/>
      <c r="K3627" s="39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5">
      <c r="A3628" s="52"/>
      <c r="B3628" s="53"/>
      <c r="C3628" s="39"/>
      <c r="D3628" s="39"/>
      <c r="E3628" s="39"/>
      <c r="F3628" s="39"/>
      <c r="G3628" s="39"/>
      <c r="H3628" s="39"/>
      <c r="I3628" s="39"/>
      <c r="J3628" s="39"/>
      <c r="K3628" s="39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5">
      <c r="A3629" s="52"/>
      <c r="B3629" s="53"/>
      <c r="C3629" s="39"/>
      <c r="D3629" s="39"/>
      <c r="E3629" s="39"/>
      <c r="F3629" s="39"/>
      <c r="G3629" s="39"/>
      <c r="H3629" s="39"/>
      <c r="I3629" s="39"/>
      <c r="J3629" s="39"/>
      <c r="K3629" s="39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5">
      <c r="A3630" s="52"/>
      <c r="B3630" s="53"/>
      <c r="C3630" s="39"/>
      <c r="D3630" s="39"/>
      <c r="E3630" s="39"/>
      <c r="F3630" s="39"/>
      <c r="G3630" s="39"/>
      <c r="H3630" s="39"/>
      <c r="I3630" s="39"/>
      <c r="J3630" s="39"/>
      <c r="K3630" s="39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5">
      <c r="A3631" s="52"/>
      <c r="B3631" s="53"/>
      <c r="C3631" s="39"/>
      <c r="D3631" s="39"/>
      <c r="E3631" s="39"/>
      <c r="F3631" s="39"/>
      <c r="G3631" s="39"/>
      <c r="H3631" s="39"/>
      <c r="I3631" s="39"/>
      <c r="J3631" s="39"/>
      <c r="K3631" s="39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5">
      <c r="A3632" s="52"/>
      <c r="B3632" s="53"/>
      <c r="C3632" s="39"/>
      <c r="D3632" s="39"/>
      <c r="E3632" s="39"/>
      <c r="F3632" s="39"/>
      <c r="G3632" s="39"/>
      <c r="H3632" s="39"/>
      <c r="I3632" s="39"/>
      <c r="J3632" s="39"/>
      <c r="K3632" s="39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5">
      <c r="A3633" s="52"/>
      <c r="B3633" s="53"/>
      <c r="C3633" s="39"/>
      <c r="D3633" s="39"/>
      <c r="E3633" s="39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5">
      <c r="A3634" s="52"/>
      <c r="B3634" s="53"/>
      <c r="C3634" s="39"/>
      <c r="D3634" s="39"/>
      <c r="E3634" s="39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5">
      <c r="A3635" s="52"/>
      <c r="B3635" s="53"/>
      <c r="C3635" s="39"/>
      <c r="D3635" s="39"/>
      <c r="E3635" s="39"/>
      <c r="F3635" s="39"/>
      <c r="G3635" s="39"/>
      <c r="H3635" s="39"/>
      <c r="I3635" s="39"/>
      <c r="J3635" s="39"/>
      <c r="K3635" s="39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5">
      <c r="A3636" s="52"/>
      <c r="B3636" s="53"/>
      <c r="C3636" s="39"/>
      <c r="D3636" s="39"/>
      <c r="E3636" s="39"/>
      <c r="F3636" s="39"/>
      <c r="G3636" s="39"/>
      <c r="H3636" s="39"/>
      <c r="I3636" s="39"/>
      <c r="J3636" s="39"/>
      <c r="K3636" s="39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5">
      <c r="A3637" s="52"/>
      <c r="B3637" s="53"/>
      <c r="C3637" s="39"/>
      <c r="D3637" s="39"/>
      <c r="E3637" s="39"/>
      <c r="F3637" s="39"/>
      <c r="G3637" s="39"/>
      <c r="H3637" s="39"/>
      <c r="I3637" s="39"/>
      <c r="J3637" s="39"/>
      <c r="K3637" s="39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5">
      <c r="A3638" s="52"/>
      <c r="B3638" s="53"/>
      <c r="C3638" s="39"/>
      <c r="D3638" s="39"/>
      <c r="E3638" s="39"/>
      <c r="F3638" s="39"/>
      <c r="G3638" s="39"/>
      <c r="H3638" s="39"/>
      <c r="I3638" s="39"/>
      <c r="J3638" s="39"/>
      <c r="K3638" s="39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5">
      <c r="A3639" s="52"/>
      <c r="B3639" s="53"/>
      <c r="C3639" s="39"/>
      <c r="D3639" s="39"/>
      <c r="E3639" s="39"/>
      <c r="F3639" s="39"/>
      <c r="G3639" s="39"/>
      <c r="H3639" s="39"/>
      <c r="I3639" s="39"/>
      <c r="J3639" s="39"/>
      <c r="K3639" s="39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5">
      <c r="A3640" s="52"/>
      <c r="B3640" s="53"/>
      <c r="C3640" s="39"/>
      <c r="D3640" s="39"/>
      <c r="E3640" s="39"/>
      <c r="F3640" s="39"/>
      <c r="G3640" s="39"/>
      <c r="H3640" s="39"/>
      <c r="I3640" s="39"/>
      <c r="J3640" s="39"/>
      <c r="K3640" s="39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5">
      <c r="A3641" s="52"/>
      <c r="B3641" s="53"/>
      <c r="C3641" s="39"/>
      <c r="D3641" s="39"/>
      <c r="E3641" s="39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5">
      <c r="A3642" s="52"/>
      <c r="B3642" s="53"/>
      <c r="C3642" s="39"/>
      <c r="D3642" s="39"/>
      <c r="E3642" s="39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5">
      <c r="A3643" s="52"/>
      <c r="B3643" s="53"/>
      <c r="C3643" s="39"/>
      <c r="D3643" s="39"/>
      <c r="E3643" s="39"/>
      <c r="F3643" s="39"/>
      <c r="G3643" s="39"/>
      <c r="H3643" s="39"/>
      <c r="I3643" s="39"/>
      <c r="J3643" s="39"/>
      <c r="K3643" s="39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5">
      <c r="A3644" s="52"/>
      <c r="B3644" s="53"/>
      <c r="C3644" s="39"/>
      <c r="D3644" s="39"/>
      <c r="E3644" s="39"/>
      <c r="F3644" s="39"/>
      <c r="G3644" s="39"/>
      <c r="H3644" s="39"/>
      <c r="I3644" s="39"/>
      <c r="J3644" s="39"/>
      <c r="K3644" s="39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5">
      <c r="A3645" s="52"/>
      <c r="B3645" s="53"/>
      <c r="C3645" s="39"/>
      <c r="D3645" s="39"/>
      <c r="E3645" s="39"/>
      <c r="F3645" s="39"/>
      <c r="G3645" s="39"/>
      <c r="H3645" s="39"/>
      <c r="I3645" s="39"/>
      <c r="J3645" s="39"/>
      <c r="K3645" s="39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5">
      <c r="A3646" s="52"/>
      <c r="B3646" s="53"/>
      <c r="C3646" s="39"/>
      <c r="D3646" s="39"/>
      <c r="E3646" s="39"/>
      <c r="F3646" s="39"/>
      <c r="G3646" s="39"/>
      <c r="H3646" s="39"/>
      <c r="I3646" s="39"/>
      <c r="J3646" s="39"/>
      <c r="K3646" s="39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5">
      <c r="A3647" s="52"/>
      <c r="B3647" s="53"/>
      <c r="C3647" s="39"/>
      <c r="D3647" s="39"/>
      <c r="E3647" s="39"/>
      <c r="F3647" s="39"/>
      <c r="G3647" s="39"/>
      <c r="H3647" s="39"/>
      <c r="I3647" s="39"/>
      <c r="J3647" s="39"/>
      <c r="K3647" s="39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5">
      <c r="A3648" s="52"/>
      <c r="B3648" s="53"/>
      <c r="C3648" s="39"/>
      <c r="D3648" s="39"/>
      <c r="E3648" s="39"/>
      <c r="F3648" s="39"/>
      <c r="G3648" s="39"/>
      <c r="H3648" s="39"/>
      <c r="I3648" s="39"/>
      <c r="J3648" s="39"/>
      <c r="K3648" s="39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5">
      <c r="A3649" s="52"/>
      <c r="B3649" s="53"/>
      <c r="C3649" s="39"/>
      <c r="D3649" s="39"/>
      <c r="E3649" s="39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5">
      <c r="A3650" s="52"/>
      <c r="B3650" s="53"/>
      <c r="C3650" s="39"/>
      <c r="D3650" s="39"/>
      <c r="E3650" s="39"/>
      <c r="F3650" s="39"/>
      <c r="G3650" s="39"/>
      <c r="H3650" s="39"/>
      <c r="I3650" s="39"/>
      <c r="J3650" s="39"/>
      <c r="K3650" s="39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5">
      <c r="A3651" s="52"/>
      <c r="B3651" s="53"/>
      <c r="C3651" s="39"/>
      <c r="D3651" s="39"/>
      <c r="E3651" s="39"/>
      <c r="F3651" s="39"/>
      <c r="G3651" s="39"/>
      <c r="H3651" s="39"/>
      <c r="I3651" s="39"/>
      <c r="J3651" s="39"/>
      <c r="K3651" s="39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5">
      <c r="A3652" s="52"/>
      <c r="B3652" s="53"/>
      <c r="C3652" s="39"/>
      <c r="D3652" s="39"/>
      <c r="E3652" s="39"/>
      <c r="F3652" s="39"/>
      <c r="G3652" s="39"/>
      <c r="H3652" s="39"/>
      <c r="I3652" s="39"/>
      <c r="J3652" s="39"/>
      <c r="K3652" s="39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5">
      <c r="A3653" s="52"/>
      <c r="B3653" s="53"/>
      <c r="C3653" s="39"/>
      <c r="D3653" s="39"/>
      <c r="E3653" s="39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5">
      <c r="A3654" s="52"/>
      <c r="B3654" s="53"/>
      <c r="C3654" s="39"/>
      <c r="D3654" s="39"/>
      <c r="E3654" s="39"/>
      <c r="F3654" s="39"/>
      <c r="G3654" s="39"/>
      <c r="H3654" s="39"/>
      <c r="I3654" s="39"/>
      <c r="J3654" s="39"/>
      <c r="K3654" s="39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5">
      <c r="A3655" s="52"/>
      <c r="B3655" s="53"/>
      <c r="C3655" s="39"/>
      <c r="D3655" s="39"/>
      <c r="E3655" s="39"/>
      <c r="F3655" s="39"/>
      <c r="G3655" s="39"/>
      <c r="H3655" s="39"/>
      <c r="I3655" s="39"/>
      <c r="J3655" s="39"/>
      <c r="K3655" s="39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5">
      <c r="A3656" s="52"/>
      <c r="B3656" s="53"/>
      <c r="C3656" s="39"/>
      <c r="D3656" s="39"/>
      <c r="E3656" s="39"/>
      <c r="F3656" s="39"/>
      <c r="G3656" s="39"/>
      <c r="H3656" s="39"/>
      <c r="I3656" s="39"/>
      <c r="J3656" s="39"/>
      <c r="K3656" s="39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5">
      <c r="A3657" s="52"/>
      <c r="B3657" s="53"/>
      <c r="C3657" s="39"/>
      <c r="D3657" s="39"/>
      <c r="E3657" s="39"/>
      <c r="F3657" s="39"/>
      <c r="G3657" s="39"/>
      <c r="H3657" s="39"/>
      <c r="I3657" s="39"/>
      <c r="J3657" s="39"/>
      <c r="K3657" s="39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5">
      <c r="A3658" s="52"/>
      <c r="B3658" s="53"/>
      <c r="C3658" s="39"/>
      <c r="D3658" s="39"/>
      <c r="E3658" s="39"/>
      <c r="F3658" s="39"/>
      <c r="G3658" s="39"/>
      <c r="H3658" s="39"/>
      <c r="I3658" s="39"/>
      <c r="J3658" s="39"/>
      <c r="K3658" s="39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5">
      <c r="A3659" s="52"/>
      <c r="B3659" s="53"/>
      <c r="C3659" s="39"/>
      <c r="D3659" s="39"/>
      <c r="E3659" s="39"/>
      <c r="F3659" s="39"/>
      <c r="G3659" s="39"/>
      <c r="H3659" s="39"/>
      <c r="I3659" s="39"/>
      <c r="J3659" s="39"/>
      <c r="K3659" s="39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5">
      <c r="A3660" s="52"/>
      <c r="B3660" s="53"/>
      <c r="C3660" s="39"/>
      <c r="D3660" s="39"/>
      <c r="E3660" s="39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5">
      <c r="A3661" s="52"/>
      <c r="B3661" s="53"/>
      <c r="C3661" s="39"/>
      <c r="D3661" s="39"/>
      <c r="E3661" s="39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5">
      <c r="A3662" s="52"/>
      <c r="B3662" s="53"/>
      <c r="C3662" s="39"/>
      <c r="D3662" s="39"/>
      <c r="E3662" s="39"/>
      <c r="F3662" s="39"/>
      <c r="G3662" s="39"/>
      <c r="H3662" s="39"/>
      <c r="I3662" s="39"/>
      <c r="J3662" s="39"/>
      <c r="K3662" s="39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5">
      <c r="A3663" s="52"/>
      <c r="B3663" s="53"/>
      <c r="C3663" s="39"/>
      <c r="D3663" s="39"/>
      <c r="E3663" s="39"/>
      <c r="F3663" s="39"/>
      <c r="G3663" s="39"/>
      <c r="H3663" s="39"/>
      <c r="I3663" s="39"/>
      <c r="J3663" s="39"/>
      <c r="K3663" s="39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5">
      <c r="A3664" s="52"/>
      <c r="B3664" s="53"/>
      <c r="C3664" s="39"/>
      <c r="D3664" s="39"/>
      <c r="E3664" s="39"/>
      <c r="F3664" s="39"/>
      <c r="G3664" s="39"/>
      <c r="H3664" s="39"/>
      <c r="I3664" s="39"/>
      <c r="J3664" s="39"/>
      <c r="K3664" s="39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5">
      <c r="A3665" s="52"/>
      <c r="B3665" s="53"/>
      <c r="C3665" s="39"/>
      <c r="D3665" s="39"/>
      <c r="E3665" s="39"/>
      <c r="F3665" s="39"/>
      <c r="G3665" s="39"/>
      <c r="H3665" s="39"/>
      <c r="I3665" s="39"/>
      <c r="J3665" s="39"/>
      <c r="K3665" s="39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5">
      <c r="A3666" s="52"/>
      <c r="B3666" s="53"/>
      <c r="C3666" s="39"/>
      <c r="D3666" s="39"/>
      <c r="E3666" s="39"/>
      <c r="F3666" s="39"/>
      <c r="G3666" s="39"/>
      <c r="H3666" s="39"/>
      <c r="I3666" s="39"/>
      <c r="J3666" s="39"/>
      <c r="K3666" s="39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5">
      <c r="A3667" s="52"/>
      <c r="B3667" s="53"/>
      <c r="C3667" s="39"/>
      <c r="D3667" s="39"/>
      <c r="E3667" s="39"/>
      <c r="F3667" s="39"/>
      <c r="G3667" s="39"/>
      <c r="H3667" s="39"/>
      <c r="I3667" s="39"/>
      <c r="J3667" s="39"/>
      <c r="K3667" s="39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5">
      <c r="A3668" s="52"/>
      <c r="B3668" s="53"/>
      <c r="C3668" s="39"/>
      <c r="D3668" s="39"/>
      <c r="E3668" s="39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5">
      <c r="A3669" s="52"/>
      <c r="B3669" s="53"/>
      <c r="C3669" s="39"/>
      <c r="D3669" s="39"/>
      <c r="E3669" s="39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5">
      <c r="A3670" s="52"/>
      <c r="B3670" s="53"/>
      <c r="C3670" s="39"/>
      <c r="D3670" s="39"/>
      <c r="E3670" s="39"/>
      <c r="F3670" s="39"/>
      <c r="G3670" s="39"/>
      <c r="H3670" s="39"/>
      <c r="I3670" s="39"/>
      <c r="J3670" s="39"/>
      <c r="K3670" s="39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5">
      <c r="A3671" s="52"/>
      <c r="B3671" s="53"/>
      <c r="C3671" s="39"/>
      <c r="D3671" s="39"/>
      <c r="E3671" s="39"/>
      <c r="F3671" s="39"/>
      <c r="G3671" s="39"/>
      <c r="H3671" s="39"/>
      <c r="I3671" s="39"/>
      <c r="J3671" s="39"/>
      <c r="K3671" s="39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5">
      <c r="A3672" s="52"/>
      <c r="B3672" s="53"/>
      <c r="C3672" s="39"/>
      <c r="D3672" s="39"/>
      <c r="E3672" s="39"/>
      <c r="F3672" s="39"/>
      <c r="G3672" s="39"/>
      <c r="H3672" s="39"/>
      <c r="I3672" s="39"/>
      <c r="J3672" s="39"/>
      <c r="K3672" s="39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5">
      <c r="A3673" s="52"/>
      <c r="B3673" s="53"/>
      <c r="C3673" s="39"/>
      <c r="D3673" s="39"/>
      <c r="E3673" s="39"/>
      <c r="F3673" s="39"/>
      <c r="G3673" s="39"/>
      <c r="H3673" s="39"/>
      <c r="I3673" s="39"/>
      <c r="J3673" s="39"/>
      <c r="K3673" s="39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5">
      <c r="A3674" s="52"/>
      <c r="B3674" s="53"/>
      <c r="C3674" s="39"/>
      <c r="D3674" s="39"/>
      <c r="E3674" s="39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5">
      <c r="A3675" s="52"/>
      <c r="B3675" s="53"/>
      <c r="C3675" s="39"/>
      <c r="D3675" s="39"/>
      <c r="E3675" s="39"/>
      <c r="F3675" s="39"/>
      <c r="G3675" s="39"/>
      <c r="H3675" s="39"/>
      <c r="I3675" s="39"/>
      <c r="J3675" s="39"/>
      <c r="K3675" s="39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5">
      <c r="A3676" s="52"/>
      <c r="B3676" s="53"/>
      <c r="C3676" s="39"/>
      <c r="D3676" s="39"/>
      <c r="E3676" s="39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5">
      <c r="A3677" s="52"/>
      <c r="B3677" s="53"/>
      <c r="C3677" s="39"/>
      <c r="D3677" s="39"/>
      <c r="E3677" s="39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5">
      <c r="A3678" s="52"/>
      <c r="B3678" s="53"/>
      <c r="C3678" s="39"/>
      <c r="D3678" s="39"/>
      <c r="E3678" s="39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5">
      <c r="A3679" s="52"/>
      <c r="B3679" s="53"/>
      <c r="C3679" s="39"/>
      <c r="D3679" s="39"/>
      <c r="E3679" s="39"/>
      <c r="F3679" s="39"/>
      <c r="G3679" s="39"/>
      <c r="H3679" s="39"/>
      <c r="I3679" s="39"/>
      <c r="J3679" s="39"/>
      <c r="K3679" s="39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5">
      <c r="A3680" s="52"/>
      <c r="B3680" s="53"/>
      <c r="C3680" s="39"/>
      <c r="D3680" s="39"/>
      <c r="E3680" s="39"/>
      <c r="F3680" s="39"/>
      <c r="G3680" s="39"/>
      <c r="H3680" s="39"/>
      <c r="I3680" s="39"/>
      <c r="J3680" s="39"/>
      <c r="K3680" s="39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5">
      <c r="A3681" s="52"/>
      <c r="B3681" s="53"/>
      <c r="C3681" s="39"/>
      <c r="D3681" s="39"/>
      <c r="E3681" s="39"/>
      <c r="F3681" s="39"/>
      <c r="G3681" s="39"/>
      <c r="H3681" s="39"/>
      <c r="I3681" s="39"/>
      <c r="J3681" s="39"/>
      <c r="K3681" s="39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5">
      <c r="A3682" s="52"/>
      <c r="B3682" s="53"/>
      <c r="C3682" s="39"/>
      <c r="D3682" s="39"/>
      <c r="E3682" s="39"/>
      <c r="F3682" s="39"/>
      <c r="G3682" s="39"/>
      <c r="H3682" s="39"/>
      <c r="I3682" s="39"/>
      <c r="J3682" s="39"/>
      <c r="K3682" s="39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5">
      <c r="A3683" s="52"/>
      <c r="B3683" s="53"/>
      <c r="C3683" s="39"/>
      <c r="D3683" s="39"/>
      <c r="E3683" s="39"/>
      <c r="F3683" s="39"/>
      <c r="G3683" s="39"/>
      <c r="H3683" s="39"/>
      <c r="I3683" s="39"/>
      <c r="J3683" s="39"/>
      <c r="K3683" s="39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5">
      <c r="A3684" s="52"/>
      <c r="B3684" s="53"/>
      <c r="C3684" s="39"/>
      <c r="D3684" s="39"/>
      <c r="E3684" s="39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5">
      <c r="A3685" s="52"/>
      <c r="B3685" s="53"/>
      <c r="C3685" s="39"/>
      <c r="D3685" s="39"/>
      <c r="E3685" s="39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5">
      <c r="A3686" s="52"/>
      <c r="B3686" s="53"/>
      <c r="C3686" s="39"/>
      <c r="D3686" s="39"/>
      <c r="E3686" s="39"/>
      <c r="F3686" s="39"/>
      <c r="G3686" s="39"/>
      <c r="H3686" s="39"/>
      <c r="I3686" s="39"/>
      <c r="J3686" s="39"/>
      <c r="K3686" s="39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5">
      <c r="A3687" s="52"/>
      <c r="B3687" s="53"/>
      <c r="C3687" s="39"/>
      <c r="D3687" s="39"/>
      <c r="E3687" s="39"/>
      <c r="F3687" s="39"/>
      <c r="G3687" s="39"/>
      <c r="H3687" s="39"/>
      <c r="I3687" s="39"/>
      <c r="J3687" s="39"/>
      <c r="K3687" s="39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5">
      <c r="A3688" s="52"/>
      <c r="B3688" s="53"/>
      <c r="C3688" s="39"/>
      <c r="D3688" s="39"/>
      <c r="E3688" s="39"/>
      <c r="F3688" s="39"/>
      <c r="G3688" s="39"/>
      <c r="H3688" s="39"/>
      <c r="I3688" s="39"/>
      <c r="J3688" s="39"/>
      <c r="K3688" s="39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5">
      <c r="A3689" s="52"/>
      <c r="B3689" s="53"/>
      <c r="C3689" s="39"/>
      <c r="D3689" s="39"/>
      <c r="E3689" s="39"/>
      <c r="F3689" s="39"/>
      <c r="G3689" s="39"/>
      <c r="H3689" s="39"/>
      <c r="I3689" s="39"/>
      <c r="J3689" s="39"/>
      <c r="K3689" s="39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5">
      <c r="A3690" s="52"/>
      <c r="B3690" s="53"/>
      <c r="C3690" s="39"/>
      <c r="D3690" s="39"/>
      <c r="E3690" s="39"/>
      <c r="F3690" s="39"/>
      <c r="G3690" s="39"/>
      <c r="H3690" s="39"/>
      <c r="I3690" s="39"/>
      <c r="J3690" s="39"/>
      <c r="K3690" s="39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5">
      <c r="A3691" s="52"/>
      <c r="B3691" s="53"/>
      <c r="C3691" s="39"/>
      <c r="D3691" s="39"/>
      <c r="E3691" s="39"/>
      <c r="F3691" s="39"/>
      <c r="G3691" s="39"/>
      <c r="H3691" s="39"/>
      <c r="I3691" s="39"/>
      <c r="J3691" s="39"/>
      <c r="K3691" s="39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5">
      <c r="A3692" s="52"/>
      <c r="B3692" s="53"/>
      <c r="C3692" s="39"/>
      <c r="D3692" s="39"/>
      <c r="E3692" s="39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5">
      <c r="A3693" s="52"/>
      <c r="B3693" s="53"/>
      <c r="C3693" s="39"/>
      <c r="D3693" s="39"/>
      <c r="E3693" s="39"/>
      <c r="F3693" s="39"/>
      <c r="G3693" s="39"/>
      <c r="H3693" s="39"/>
      <c r="I3693" s="39"/>
      <c r="J3693" s="39"/>
      <c r="K3693" s="39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5">
      <c r="A3694" s="52"/>
      <c r="B3694" s="53"/>
      <c r="C3694" s="39"/>
      <c r="D3694" s="39"/>
      <c r="E3694" s="39"/>
      <c r="F3694" s="39"/>
      <c r="G3694" s="39"/>
      <c r="H3694" s="39"/>
      <c r="I3694" s="39"/>
      <c r="J3694" s="39"/>
      <c r="K3694" s="39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5">
      <c r="A3695" s="52"/>
      <c r="B3695" s="53"/>
      <c r="C3695" s="39"/>
      <c r="D3695" s="39"/>
      <c r="E3695" s="39"/>
      <c r="F3695" s="39"/>
      <c r="G3695" s="39"/>
      <c r="H3695" s="39"/>
      <c r="I3695" s="39"/>
      <c r="J3695" s="39"/>
      <c r="K3695" s="39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5">
      <c r="A3696" s="52"/>
      <c r="B3696" s="53"/>
      <c r="C3696" s="39"/>
      <c r="D3696" s="39"/>
      <c r="E3696" s="39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5">
      <c r="A3697" s="52"/>
      <c r="B3697" s="53"/>
      <c r="C3697" s="39"/>
      <c r="D3697" s="39"/>
      <c r="E3697" s="39"/>
      <c r="F3697" s="39"/>
      <c r="G3697" s="39"/>
      <c r="H3697" s="39"/>
      <c r="I3697" s="39"/>
      <c r="J3697" s="39"/>
      <c r="K3697" s="39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5">
      <c r="A3698" s="52"/>
      <c r="B3698" s="53"/>
      <c r="C3698" s="39"/>
      <c r="D3698" s="39"/>
      <c r="E3698" s="39"/>
      <c r="F3698" s="39"/>
      <c r="G3698" s="39"/>
      <c r="H3698" s="39"/>
      <c r="I3698" s="39"/>
      <c r="J3698" s="39"/>
      <c r="K3698" s="39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5">
      <c r="A3699" s="52"/>
      <c r="B3699" s="53"/>
      <c r="C3699" s="39"/>
      <c r="D3699" s="39"/>
      <c r="E3699" s="39"/>
      <c r="F3699" s="39"/>
      <c r="G3699" s="39"/>
      <c r="H3699" s="39"/>
      <c r="I3699" s="39"/>
      <c r="J3699" s="39"/>
      <c r="K3699" s="39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5">
      <c r="A3700" s="52"/>
      <c r="B3700" s="53"/>
      <c r="C3700" s="39"/>
      <c r="D3700" s="39"/>
      <c r="E3700" s="39"/>
      <c r="F3700" s="39"/>
      <c r="G3700" s="39"/>
      <c r="H3700" s="39"/>
      <c r="I3700" s="39"/>
      <c r="J3700" s="39"/>
      <c r="K3700" s="39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5">
      <c r="A3701" s="52"/>
      <c r="B3701" s="53"/>
      <c r="C3701" s="39"/>
      <c r="D3701" s="39"/>
      <c r="E3701" s="39"/>
      <c r="F3701" s="39"/>
      <c r="G3701" s="39"/>
      <c r="H3701" s="39"/>
      <c r="I3701" s="39"/>
      <c r="J3701" s="39"/>
      <c r="K3701" s="39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5">
      <c r="A3702" s="52"/>
      <c r="B3702" s="53"/>
      <c r="C3702" s="39"/>
      <c r="D3702" s="39"/>
      <c r="E3702" s="39"/>
      <c r="F3702" s="39"/>
      <c r="G3702" s="39"/>
      <c r="H3702" s="39"/>
      <c r="I3702" s="39"/>
      <c r="J3702" s="39"/>
      <c r="K3702" s="39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5">
      <c r="A3703" s="52"/>
      <c r="B3703" s="53"/>
      <c r="C3703" s="39"/>
      <c r="D3703" s="39"/>
      <c r="E3703" s="39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5">
      <c r="A3704" s="52"/>
      <c r="B3704" s="53"/>
      <c r="C3704" s="39"/>
      <c r="D3704" s="39"/>
      <c r="E3704" s="39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5">
      <c r="A3705" s="52"/>
      <c r="B3705" s="53"/>
      <c r="C3705" s="39"/>
      <c r="D3705" s="39"/>
      <c r="E3705" s="39"/>
      <c r="F3705" s="39"/>
      <c r="G3705" s="39"/>
      <c r="H3705" s="39"/>
      <c r="I3705" s="39"/>
      <c r="J3705" s="39"/>
      <c r="K3705" s="39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5">
      <c r="A3706" s="52"/>
      <c r="B3706" s="53"/>
      <c r="C3706" s="39"/>
      <c r="D3706" s="39"/>
      <c r="E3706" s="39"/>
      <c r="F3706" s="39"/>
      <c r="G3706" s="39"/>
      <c r="H3706" s="39"/>
      <c r="I3706" s="39"/>
      <c r="J3706" s="39"/>
      <c r="K3706" s="39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5">
      <c r="A3707" s="52"/>
      <c r="B3707" s="53"/>
      <c r="C3707" s="39"/>
      <c r="D3707" s="39"/>
      <c r="E3707" s="39"/>
      <c r="F3707" s="39"/>
      <c r="G3707" s="39"/>
      <c r="H3707" s="39"/>
      <c r="I3707" s="39"/>
      <c r="J3707" s="39"/>
      <c r="K3707" s="39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5">
      <c r="A3708" s="52"/>
      <c r="B3708" s="53"/>
      <c r="C3708" s="39"/>
      <c r="D3708" s="39"/>
      <c r="E3708" s="39"/>
      <c r="F3708" s="39"/>
      <c r="G3708" s="39"/>
      <c r="H3708" s="39"/>
      <c r="I3708" s="39"/>
      <c r="J3708" s="39"/>
      <c r="K3708" s="39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5">
      <c r="A3709" s="52"/>
      <c r="B3709" s="53"/>
      <c r="C3709" s="39"/>
      <c r="D3709" s="39"/>
      <c r="E3709" s="39"/>
      <c r="F3709" s="39"/>
      <c r="G3709" s="39"/>
      <c r="H3709" s="39"/>
      <c r="I3709" s="39"/>
      <c r="J3709" s="39"/>
      <c r="K3709" s="39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5">
      <c r="A3710" s="52"/>
      <c r="B3710" s="53"/>
      <c r="C3710" s="39"/>
      <c r="D3710" s="39"/>
      <c r="E3710" s="39"/>
      <c r="F3710" s="39"/>
      <c r="G3710" s="39"/>
      <c r="H3710" s="39"/>
      <c r="I3710" s="39"/>
      <c r="J3710" s="39"/>
      <c r="K3710" s="39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5">
      <c r="A3711" s="52"/>
      <c r="B3711" s="53"/>
      <c r="C3711" s="39"/>
      <c r="D3711" s="39"/>
      <c r="E3711" s="39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5">
      <c r="A3712" s="52"/>
      <c r="B3712" s="53"/>
      <c r="C3712" s="39"/>
      <c r="D3712" s="39"/>
      <c r="E3712" s="39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5">
      <c r="A3713" s="52"/>
      <c r="B3713" s="53"/>
      <c r="C3713" s="39"/>
      <c r="D3713" s="39"/>
      <c r="E3713" s="39"/>
      <c r="F3713" s="39"/>
      <c r="G3713" s="39"/>
      <c r="H3713" s="39"/>
      <c r="I3713" s="39"/>
      <c r="J3713" s="39"/>
      <c r="K3713" s="39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5">
      <c r="A3714" s="52"/>
      <c r="B3714" s="53"/>
      <c r="C3714" s="39"/>
      <c r="D3714" s="39"/>
      <c r="E3714" s="39"/>
      <c r="F3714" s="39"/>
      <c r="G3714" s="39"/>
      <c r="H3714" s="39"/>
      <c r="I3714" s="39"/>
      <c r="J3714" s="39"/>
      <c r="K3714" s="39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5">
      <c r="A3715" s="52"/>
      <c r="B3715" s="53"/>
      <c r="C3715" s="39"/>
      <c r="D3715" s="39"/>
      <c r="E3715" s="39"/>
      <c r="F3715" s="39"/>
      <c r="G3715" s="39"/>
      <c r="H3715" s="39"/>
      <c r="I3715" s="39"/>
      <c r="J3715" s="39"/>
      <c r="K3715" s="39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5">
      <c r="A3716" s="52"/>
      <c r="B3716" s="53"/>
      <c r="C3716" s="39"/>
      <c r="D3716" s="39"/>
      <c r="E3716" s="39"/>
      <c r="F3716" s="39"/>
      <c r="G3716" s="39"/>
      <c r="H3716" s="39"/>
      <c r="I3716" s="39"/>
      <c r="J3716" s="39"/>
      <c r="K3716" s="39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5">
      <c r="A3717" s="52"/>
      <c r="B3717" s="53"/>
      <c r="C3717" s="39"/>
      <c r="D3717" s="39"/>
      <c r="E3717" s="39"/>
      <c r="F3717" s="39"/>
      <c r="G3717" s="39"/>
      <c r="H3717" s="39"/>
      <c r="I3717" s="39"/>
      <c r="J3717" s="39"/>
      <c r="K3717" s="39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5">
      <c r="A3718" s="52"/>
      <c r="B3718" s="53"/>
      <c r="C3718" s="39"/>
      <c r="D3718" s="39"/>
      <c r="E3718" s="39"/>
      <c r="F3718" s="39"/>
      <c r="G3718" s="39"/>
      <c r="H3718" s="39"/>
      <c r="I3718" s="39"/>
      <c r="J3718" s="39"/>
      <c r="K3718" s="39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5">
      <c r="A3719" s="52"/>
      <c r="B3719" s="53"/>
      <c r="C3719" s="39"/>
      <c r="D3719" s="39"/>
      <c r="E3719" s="39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5">
      <c r="A3720" s="52"/>
      <c r="B3720" s="53"/>
      <c r="C3720" s="39"/>
      <c r="D3720" s="39"/>
      <c r="E3720" s="39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5">
      <c r="A3721" s="52"/>
      <c r="B3721" s="53"/>
      <c r="C3721" s="39"/>
      <c r="D3721" s="39"/>
      <c r="E3721" s="39"/>
      <c r="F3721" s="39"/>
      <c r="G3721" s="39"/>
      <c r="H3721" s="39"/>
      <c r="I3721" s="39"/>
      <c r="J3721" s="39"/>
      <c r="K3721" s="39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5">
      <c r="A3722" s="52"/>
      <c r="B3722" s="53"/>
      <c r="C3722" s="39"/>
      <c r="D3722" s="39"/>
      <c r="E3722" s="39"/>
      <c r="F3722" s="39"/>
      <c r="G3722" s="39"/>
      <c r="H3722" s="39"/>
      <c r="I3722" s="39"/>
      <c r="J3722" s="39"/>
      <c r="K3722" s="39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5">
      <c r="A3723" s="52"/>
      <c r="B3723" s="53"/>
      <c r="C3723" s="39"/>
      <c r="D3723" s="39"/>
      <c r="E3723" s="39"/>
      <c r="F3723" s="39"/>
      <c r="G3723" s="39"/>
      <c r="H3723" s="39"/>
      <c r="I3723" s="39"/>
      <c r="J3723" s="39"/>
      <c r="K3723" s="39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5">
      <c r="A3724" s="52"/>
      <c r="B3724" s="53"/>
      <c r="C3724" s="39"/>
      <c r="D3724" s="39"/>
      <c r="E3724" s="39"/>
      <c r="F3724" s="39"/>
      <c r="G3724" s="39"/>
      <c r="H3724" s="39"/>
      <c r="I3724" s="39"/>
      <c r="J3724" s="39"/>
      <c r="K3724" s="39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5">
      <c r="A3725" s="52"/>
      <c r="B3725" s="53"/>
      <c r="C3725" s="39"/>
      <c r="D3725" s="39"/>
      <c r="E3725" s="39"/>
      <c r="F3725" s="39"/>
      <c r="G3725" s="39"/>
      <c r="H3725" s="39"/>
      <c r="I3725" s="39"/>
      <c r="J3725" s="39"/>
      <c r="K3725" s="39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5">
      <c r="A3726" s="52"/>
      <c r="B3726" s="53"/>
      <c r="C3726" s="39"/>
      <c r="D3726" s="39"/>
      <c r="E3726" s="39"/>
      <c r="F3726" s="39"/>
      <c r="G3726" s="39"/>
      <c r="H3726" s="39"/>
      <c r="I3726" s="39"/>
      <c r="J3726" s="39"/>
      <c r="K3726" s="39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5">
      <c r="A3727" s="52"/>
      <c r="B3727" s="53"/>
      <c r="C3727" s="39"/>
      <c r="D3727" s="39"/>
      <c r="E3727" s="39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5">
      <c r="A3728" s="52"/>
      <c r="B3728" s="53"/>
      <c r="C3728" s="39"/>
      <c r="D3728" s="39"/>
      <c r="E3728" s="39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5">
      <c r="A3729" s="52"/>
      <c r="B3729" s="53"/>
      <c r="C3729" s="39"/>
      <c r="D3729" s="39"/>
      <c r="E3729" s="39"/>
      <c r="F3729" s="39"/>
      <c r="G3729" s="39"/>
      <c r="H3729" s="39"/>
      <c r="I3729" s="39"/>
      <c r="J3729" s="39"/>
      <c r="K3729" s="39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5">
      <c r="A3730" s="52"/>
      <c r="B3730" s="53"/>
      <c r="C3730" s="39"/>
      <c r="D3730" s="39"/>
      <c r="E3730" s="39"/>
      <c r="F3730" s="39"/>
      <c r="G3730" s="39"/>
      <c r="H3730" s="39"/>
      <c r="I3730" s="39"/>
      <c r="J3730" s="39"/>
      <c r="K3730" s="39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5">
      <c r="A3731" s="52"/>
      <c r="B3731" s="53"/>
      <c r="C3731" s="39"/>
      <c r="D3731" s="39"/>
      <c r="E3731" s="39"/>
      <c r="F3731" s="39"/>
      <c r="G3731" s="39"/>
      <c r="H3731" s="39"/>
      <c r="I3731" s="39"/>
      <c r="J3731" s="39"/>
      <c r="K3731" s="39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5">
      <c r="A3732" s="52"/>
      <c r="B3732" s="53"/>
      <c r="C3732" s="39"/>
      <c r="D3732" s="39"/>
      <c r="E3732" s="39"/>
      <c r="F3732" s="39"/>
      <c r="G3732" s="39"/>
      <c r="H3732" s="39"/>
      <c r="I3732" s="39"/>
      <c r="J3732" s="39"/>
      <c r="K3732" s="39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5">
      <c r="A3733" s="52"/>
      <c r="B3733" s="53"/>
      <c r="C3733" s="39"/>
      <c r="D3733" s="39"/>
      <c r="E3733" s="39"/>
      <c r="F3733" s="39"/>
      <c r="G3733" s="39"/>
      <c r="H3733" s="39"/>
      <c r="I3733" s="39"/>
      <c r="J3733" s="39"/>
      <c r="K3733" s="39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5">
      <c r="A3734" s="52"/>
      <c r="B3734" s="53"/>
      <c r="C3734" s="39"/>
      <c r="D3734" s="39"/>
      <c r="E3734" s="39"/>
      <c r="F3734" s="39"/>
      <c r="G3734" s="39"/>
      <c r="H3734" s="39"/>
      <c r="I3734" s="39"/>
      <c r="J3734" s="39"/>
      <c r="K3734" s="39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5">
      <c r="A3735" s="52"/>
      <c r="B3735" s="53"/>
      <c r="C3735" s="39"/>
      <c r="D3735" s="39"/>
      <c r="E3735" s="39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5">
      <c r="A3736" s="52"/>
      <c r="B3736" s="53"/>
      <c r="C3736" s="39"/>
      <c r="D3736" s="39"/>
      <c r="E3736" s="39"/>
      <c r="F3736" s="39"/>
      <c r="G3736" s="39"/>
      <c r="H3736" s="39"/>
      <c r="I3736" s="39"/>
      <c r="J3736" s="39"/>
      <c r="K3736" s="39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5">
      <c r="A3737" s="52"/>
      <c r="B3737" s="53"/>
      <c r="C3737" s="39"/>
      <c r="D3737" s="39"/>
      <c r="E3737" s="39"/>
      <c r="F3737" s="39"/>
      <c r="G3737" s="39"/>
      <c r="H3737" s="39"/>
      <c r="I3737" s="39"/>
      <c r="J3737" s="39"/>
      <c r="K3737" s="39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5">
      <c r="A3738" s="52"/>
      <c r="B3738" s="53"/>
      <c r="C3738" s="39"/>
      <c r="D3738" s="39"/>
      <c r="E3738" s="39"/>
      <c r="F3738" s="39"/>
      <c r="G3738" s="39"/>
      <c r="H3738" s="39"/>
      <c r="I3738" s="39"/>
      <c r="J3738" s="39"/>
      <c r="K3738" s="39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5">
      <c r="A3739" s="52"/>
      <c r="B3739" s="53"/>
      <c r="C3739" s="39"/>
      <c r="D3739" s="39"/>
      <c r="E3739" s="39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5">
      <c r="A3740" s="52"/>
      <c r="B3740" s="53"/>
      <c r="C3740" s="39"/>
      <c r="D3740" s="39"/>
      <c r="E3740" s="39"/>
      <c r="F3740" s="39"/>
      <c r="G3740" s="39"/>
      <c r="H3740" s="39"/>
      <c r="I3740" s="39"/>
      <c r="J3740" s="39"/>
      <c r="K3740" s="39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5">
      <c r="A3741" s="52"/>
      <c r="B3741" s="53"/>
      <c r="C3741" s="39"/>
      <c r="D3741" s="39"/>
      <c r="E3741" s="39"/>
      <c r="F3741" s="39"/>
      <c r="G3741" s="39"/>
      <c r="H3741" s="39"/>
      <c r="I3741" s="39"/>
      <c r="J3741" s="39"/>
      <c r="K3741" s="39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5">
      <c r="A3742" s="52"/>
      <c r="B3742" s="53"/>
      <c r="C3742" s="39"/>
      <c r="D3742" s="39"/>
      <c r="E3742" s="39"/>
      <c r="F3742" s="39"/>
      <c r="G3742" s="39"/>
      <c r="H3742" s="39"/>
      <c r="I3742" s="39"/>
      <c r="J3742" s="39"/>
      <c r="K3742" s="39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5">
      <c r="A3743" s="52"/>
      <c r="B3743" s="53"/>
      <c r="C3743" s="39"/>
      <c r="D3743" s="39"/>
      <c r="E3743" s="39"/>
      <c r="F3743" s="39"/>
      <c r="G3743" s="39"/>
      <c r="H3743" s="39"/>
      <c r="I3743" s="39"/>
      <c r="J3743" s="39"/>
      <c r="K3743" s="39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5">
      <c r="A3744" s="52"/>
      <c r="B3744" s="53"/>
      <c r="C3744" s="39"/>
      <c r="D3744" s="39"/>
      <c r="E3744" s="39"/>
      <c r="F3744" s="39"/>
      <c r="G3744" s="39"/>
      <c r="H3744" s="39"/>
      <c r="I3744" s="39"/>
      <c r="J3744" s="39"/>
      <c r="K3744" s="39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5">
      <c r="A3745" s="52"/>
      <c r="B3745" s="53"/>
      <c r="C3745" s="39"/>
      <c r="D3745" s="39"/>
      <c r="E3745" s="39"/>
      <c r="F3745" s="39"/>
      <c r="G3745" s="39"/>
      <c r="H3745" s="39"/>
      <c r="I3745" s="39"/>
      <c r="J3745" s="39"/>
      <c r="K3745" s="39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5">
      <c r="A3746" s="52"/>
      <c r="B3746" s="53"/>
      <c r="C3746" s="39"/>
      <c r="D3746" s="39"/>
      <c r="E3746" s="39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5">
      <c r="A3747" s="52"/>
      <c r="B3747" s="53"/>
      <c r="C3747" s="39"/>
      <c r="D3747" s="39"/>
      <c r="E3747" s="39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5">
      <c r="A3748" s="52"/>
      <c r="B3748" s="53"/>
      <c r="C3748" s="39"/>
      <c r="D3748" s="39"/>
      <c r="E3748" s="39"/>
      <c r="F3748" s="39"/>
      <c r="G3748" s="39"/>
      <c r="H3748" s="39"/>
      <c r="I3748" s="39"/>
      <c r="J3748" s="39"/>
      <c r="K3748" s="39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5">
      <c r="A3749" s="52"/>
      <c r="B3749" s="53"/>
      <c r="C3749" s="39"/>
      <c r="D3749" s="39"/>
      <c r="E3749" s="39"/>
      <c r="F3749" s="39"/>
      <c r="G3749" s="39"/>
      <c r="H3749" s="39"/>
      <c r="I3749" s="39"/>
      <c r="J3749" s="39"/>
      <c r="K3749" s="39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5">
      <c r="A3750" s="52"/>
      <c r="B3750" s="53"/>
      <c r="C3750" s="39"/>
      <c r="D3750" s="39"/>
      <c r="E3750" s="39"/>
      <c r="F3750" s="39"/>
      <c r="G3750" s="39"/>
      <c r="H3750" s="39"/>
      <c r="I3750" s="39"/>
      <c r="J3750" s="39"/>
      <c r="K3750" s="39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5">
      <c r="A3751" s="52"/>
      <c r="B3751" s="53"/>
      <c r="C3751" s="39"/>
      <c r="D3751" s="39"/>
      <c r="E3751" s="39"/>
      <c r="F3751" s="39"/>
      <c r="G3751" s="39"/>
      <c r="H3751" s="39"/>
      <c r="I3751" s="39"/>
      <c r="J3751" s="39"/>
      <c r="K3751" s="39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5">
      <c r="A3752" s="52"/>
      <c r="B3752" s="53"/>
      <c r="C3752" s="39"/>
      <c r="D3752" s="39"/>
      <c r="E3752" s="39"/>
      <c r="F3752" s="39"/>
      <c r="G3752" s="39"/>
      <c r="H3752" s="39"/>
      <c r="I3752" s="39"/>
      <c r="J3752" s="39"/>
      <c r="K3752" s="39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5">
      <c r="A3753" s="52"/>
      <c r="B3753" s="53"/>
      <c r="C3753" s="39"/>
      <c r="D3753" s="39"/>
      <c r="E3753" s="39"/>
      <c r="F3753" s="39"/>
      <c r="G3753" s="39"/>
      <c r="H3753" s="39"/>
      <c r="I3753" s="39"/>
      <c r="J3753" s="39"/>
      <c r="K3753" s="39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5">
      <c r="A3754" s="52"/>
      <c r="B3754" s="53"/>
      <c r="C3754" s="39"/>
      <c r="D3754" s="39"/>
      <c r="E3754" s="39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5">
      <c r="A3755" s="52"/>
      <c r="B3755" s="53"/>
      <c r="C3755" s="39"/>
      <c r="D3755" s="39"/>
      <c r="E3755" s="39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5">
      <c r="A3756" s="52"/>
      <c r="B3756" s="53"/>
      <c r="C3756" s="39"/>
      <c r="D3756" s="39"/>
      <c r="E3756" s="39"/>
      <c r="F3756" s="39"/>
      <c r="G3756" s="39"/>
      <c r="H3756" s="39"/>
      <c r="I3756" s="39"/>
      <c r="J3756" s="39"/>
      <c r="K3756" s="39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5">
      <c r="A3757" s="52"/>
      <c r="B3757" s="53"/>
      <c r="C3757" s="39"/>
      <c r="D3757" s="39"/>
      <c r="E3757" s="39"/>
      <c r="F3757" s="39"/>
      <c r="G3757" s="39"/>
      <c r="H3757" s="39"/>
      <c r="I3757" s="39"/>
      <c r="J3757" s="39"/>
      <c r="K3757" s="39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5">
      <c r="A3758" s="52"/>
      <c r="B3758" s="53"/>
      <c r="C3758" s="39"/>
      <c r="D3758" s="39"/>
      <c r="E3758" s="39"/>
      <c r="F3758" s="39"/>
      <c r="G3758" s="39"/>
      <c r="H3758" s="39"/>
      <c r="I3758" s="39"/>
      <c r="J3758" s="39"/>
      <c r="K3758" s="39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5">
      <c r="A3759" s="52"/>
      <c r="B3759" s="53"/>
      <c r="C3759" s="39"/>
      <c r="D3759" s="39"/>
      <c r="E3759" s="39"/>
      <c r="F3759" s="39"/>
      <c r="G3759" s="39"/>
      <c r="H3759" s="39"/>
      <c r="I3759" s="39"/>
      <c r="J3759" s="39"/>
      <c r="K3759" s="39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5">
      <c r="A3760" s="52"/>
      <c r="B3760" s="53"/>
      <c r="C3760" s="39"/>
      <c r="D3760" s="39"/>
      <c r="E3760" s="39"/>
      <c r="F3760" s="39"/>
      <c r="G3760" s="39"/>
      <c r="H3760" s="39"/>
      <c r="I3760" s="39"/>
      <c r="J3760" s="39"/>
      <c r="K3760" s="39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5">
      <c r="A3761" s="52"/>
      <c r="B3761" s="53"/>
      <c r="C3761" s="39"/>
      <c r="D3761" s="39"/>
      <c r="E3761" s="39"/>
      <c r="F3761" s="39"/>
      <c r="G3761" s="39"/>
      <c r="H3761" s="39"/>
      <c r="I3761" s="39"/>
      <c r="J3761" s="39"/>
      <c r="K3761" s="39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5">
      <c r="A3762" s="52"/>
      <c r="B3762" s="53"/>
      <c r="C3762" s="39"/>
      <c r="D3762" s="39"/>
      <c r="E3762" s="39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5">
      <c r="A3763" s="52"/>
      <c r="B3763" s="53"/>
      <c r="C3763" s="39"/>
      <c r="D3763" s="39"/>
      <c r="E3763" s="39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5">
      <c r="A3764" s="52"/>
      <c r="B3764" s="53"/>
      <c r="C3764" s="39"/>
      <c r="D3764" s="39"/>
      <c r="E3764" s="39"/>
      <c r="F3764" s="39"/>
      <c r="G3764" s="39"/>
      <c r="H3764" s="39"/>
      <c r="I3764" s="39"/>
      <c r="J3764" s="39"/>
      <c r="K3764" s="39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5">
      <c r="A3765" s="52"/>
      <c r="B3765" s="53"/>
      <c r="C3765" s="39"/>
      <c r="D3765" s="39"/>
      <c r="E3765" s="39"/>
      <c r="F3765" s="39"/>
      <c r="G3765" s="39"/>
      <c r="H3765" s="39"/>
      <c r="I3765" s="39"/>
      <c r="J3765" s="39"/>
      <c r="K3765" s="39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5">
      <c r="A3766" s="52"/>
      <c r="B3766" s="53"/>
      <c r="C3766" s="39"/>
      <c r="D3766" s="39"/>
      <c r="E3766" s="39"/>
      <c r="F3766" s="39"/>
      <c r="G3766" s="39"/>
      <c r="H3766" s="39"/>
      <c r="I3766" s="39"/>
      <c r="J3766" s="39"/>
      <c r="K3766" s="39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5">
      <c r="A3767" s="52"/>
      <c r="B3767" s="53"/>
      <c r="C3767" s="39"/>
      <c r="D3767" s="39"/>
      <c r="E3767" s="39"/>
      <c r="F3767" s="39"/>
      <c r="G3767" s="39"/>
      <c r="H3767" s="39"/>
      <c r="I3767" s="39"/>
      <c r="J3767" s="39"/>
      <c r="K3767" s="39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5">
      <c r="A3768" s="52"/>
      <c r="B3768" s="53"/>
      <c r="C3768" s="39"/>
      <c r="D3768" s="39"/>
      <c r="E3768" s="39"/>
      <c r="F3768" s="39"/>
      <c r="G3768" s="39"/>
      <c r="H3768" s="39"/>
      <c r="I3768" s="39"/>
      <c r="J3768" s="39"/>
      <c r="K3768" s="39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5">
      <c r="A3769" s="52"/>
      <c r="B3769" s="53"/>
      <c r="C3769" s="39"/>
      <c r="D3769" s="39"/>
      <c r="E3769" s="39"/>
      <c r="F3769" s="39"/>
      <c r="G3769" s="39"/>
      <c r="H3769" s="39"/>
      <c r="I3769" s="39"/>
      <c r="J3769" s="39"/>
      <c r="K3769" s="39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5">
      <c r="A3770" s="52"/>
      <c r="B3770" s="53"/>
      <c r="C3770" s="39"/>
      <c r="D3770" s="39"/>
      <c r="E3770" s="39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5">
      <c r="A3771" s="52"/>
      <c r="B3771" s="53"/>
      <c r="C3771" s="39"/>
      <c r="D3771" s="39"/>
      <c r="E3771" s="39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5">
      <c r="A3772" s="52"/>
      <c r="B3772" s="53"/>
      <c r="C3772" s="39"/>
      <c r="D3772" s="39"/>
      <c r="E3772" s="39"/>
      <c r="F3772" s="39"/>
      <c r="G3772" s="39"/>
      <c r="H3772" s="39"/>
      <c r="I3772" s="39"/>
      <c r="J3772" s="39"/>
      <c r="K3772" s="39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5">
      <c r="A3773" s="52"/>
      <c r="B3773" s="53"/>
      <c r="C3773" s="39"/>
      <c r="D3773" s="39"/>
      <c r="E3773" s="39"/>
      <c r="F3773" s="39"/>
      <c r="G3773" s="39"/>
      <c r="H3773" s="39"/>
      <c r="I3773" s="39"/>
      <c r="J3773" s="39"/>
      <c r="K3773" s="39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5">
      <c r="A3774" s="52"/>
      <c r="B3774" s="53"/>
      <c r="C3774" s="39"/>
      <c r="D3774" s="39"/>
      <c r="E3774" s="39"/>
      <c r="F3774" s="39"/>
      <c r="G3774" s="39"/>
      <c r="H3774" s="39"/>
      <c r="I3774" s="39"/>
      <c r="J3774" s="39"/>
      <c r="K3774" s="39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5">
      <c r="A3775" s="52"/>
      <c r="B3775" s="53"/>
      <c r="C3775" s="39"/>
      <c r="D3775" s="39"/>
      <c r="E3775" s="39"/>
      <c r="F3775" s="39"/>
      <c r="G3775" s="39"/>
      <c r="H3775" s="39"/>
      <c r="I3775" s="39"/>
      <c r="J3775" s="39"/>
      <c r="K3775" s="39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5">
      <c r="A3776" s="52"/>
      <c r="B3776" s="53"/>
      <c r="C3776" s="39"/>
      <c r="D3776" s="39"/>
      <c r="E3776" s="39"/>
      <c r="F3776" s="39"/>
      <c r="G3776" s="39"/>
      <c r="H3776" s="39"/>
      <c r="I3776" s="39"/>
      <c r="J3776" s="39"/>
      <c r="K3776" s="39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5">
      <c r="A3777" s="52"/>
      <c r="B3777" s="53"/>
      <c r="C3777" s="39"/>
      <c r="D3777" s="39"/>
      <c r="E3777" s="39"/>
      <c r="F3777" s="39"/>
      <c r="G3777" s="39"/>
      <c r="H3777" s="39"/>
      <c r="I3777" s="39"/>
      <c r="J3777" s="39"/>
      <c r="K3777" s="39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5">
      <c r="A3778" s="52"/>
      <c r="B3778" s="53"/>
      <c r="C3778" s="39"/>
      <c r="D3778" s="39"/>
      <c r="E3778" s="39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5">
      <c r="A3779" s="52"/>
      <c r="B3779" s="53"/>
      <c r="C3779" s="39"/>
      <c r="D3779" s="39"/>
      <c r="E3779" s="39"/>
      <c r="F3779" s="39"/>
      <c r="G3779" s="39"/>
      <c r="H3779" s="39"/>
      <c r="I3779" s="39"/>
      <c r="J3779" s="39"/>
      <c r="K3779" s="39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5">
      <c r="A3780" s="52"/>
      <c r="B3780" s="53"/>
      <c r="C3780" s="39"/>
      <c r="D3780" s="39"/>
      <c r="E3780" s="39"/>
      <c r="F3780" s="39"/>
      <c r="G3780" s="39"/>
      <c r="H3780" s="39"/>
      <c r="I3780" s="39"/>
      <c r="J3780" s="39"/>
      <c r="K3780" s="39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5">
      <c r="A3781" s="52"/>
      <c r="B3781" s="53"/>
      <c r="C3781" s="39"/>
      <c r="D3781" s="39"/>
      <c r="E3781" s="39"/>
      <c r="F3781" s="39"/>
      <c r="G3781" s="39"/>
      <c r="H3781" s="39"/>
      <c r="I3781" s="39"/>
      <c r="J3781" s="39"/>
      <c r="K3781" s="39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5">
      <c r="A3782" s="52"/>
      <c r="B3782" s="53"/>
      <c r="C3782" s="39"/>
      <c r="D3782" s="39"/>
      <c r="E3782" s="39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5">
      <c r="A3783" s="52"/>
      <c r="B3783" s="53"/>
      <c r="C3783" s="39"/>
      <c r="D3783" s="39"/>
      <c r="E3783" s="39"/>
      <c r="F3783" s="39"/>
      <c r="G3783" s="39"/>
      <c r="H3783" s="39"/>
      <c r="I3783" s="39"/>
      <c r="J3783" s="39"/>
      <c r="K3783" s="39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5">
      <c r="A3784" s="52"/>
      <c r="B3784" s="53"/>
      <c r="C3784" s="39"/>
      <c r="D3784" s="39"/>
      <c r="E3784" s="39"/>
      <c r="F3784" s="39"/>
      <c r="G3784" s="39"/>
      <c r="H3784" s="39"/>
      <c r="I3784" s="39"/>
      <c r="J3784" s="39"/>
      <c r="K3784" s="39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5">
      <c r="A3785" s="52"/>
      <c r="B3785" s="53"/>
      <c r="C3785" s="39"/>
      <c r="D3785" s="39"/>
      <c r="E3785" s="39"/>
      <c r="F3785" s="39"/>
      <c r="G3785" s="39"/>
      <c r="H3785" s="39"/>
      <c r="I3785" s="39"/>
      <c r="J3785" s="39"/>
      <c r="K3785" s="39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5">
      <c r="A3786" s="52"/>
      <c r="B3786" s="53"/>
      <c r="C3786" s="39"/>
      <c r="D3786" s="39"/>
      <c r="E3786" s="39"/>
      <c r="F3786" s="39"/>
      <c r="G3786" s="39"/>
      <c r="H3786" s="39"/>
      <c r="I3786" s="39"/>
      <c r="J3786" s="39"/>
      <c r="K3786" s="39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5">
      <c r="A3787" s="52"/>
      <c r="B3787" s="53"/>
      <c r="C3787" s="39"/>
      <c r="D3787" s="39"/>
      <c r="E3787" s="39"/>
      <c r="F3787" s="39"/>
      <c r="G3787" s="39"/>
      <c r="H3787" s="39"/>
      <c r="I3787" s="39"/>
      <c r="J3787" s="39"/>
      <c r="K3787" s="39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5">
      <c r="A3788" s="52"/>
      <c r="B3788" s="53"/>
      <c r="C3788" s="39"/>
      <c r="D3788" s="39"/>
      <c r="E3788" s="39"/>
      <c r="F3788" s="39"/>
      <c r="G3788" s="39"/>
      <c r="H3788" s="39"/>
      <c r="I3788" s="39"/>
      <c r="J3788" s="39"/>
      <c r="K3788" s="39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5">
      <c r="A3789" s="52"/>
      <c r="B3789" s="53"/>
      <c r="C3789" s="39"/>
      <c r="D3789" s="39"/>
      <c r="E3789" s="39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5">
      <c r="A3790" s="52"/>
      <c r="B3790" s="53"/>
      <c r="C3790" s="39"/>
      <c r="D3790" s="39"/>
      <c r="E3790" s="39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5">
      <c r="A3791" s="52"/>
      <c r="B3791" s="53"/>
      <c r="C3791" s="39"/>
      <c r="D3791" s="39"/>
      <c r="E3791" s="39"/>
      <c r="F3791" s="39"/>
      <c r="G3791" s="39"/>
      <c r="H3791" s="39"/>
      <c r="I3791" s="39"/>
      <c r="J3791" s="39"/>
      <c r="K3791" s="39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5">
      <c r="A3792" s="52"/>
      <c r="B3792" s="53"/>
      <c r="C3792" s="39"/>
      <c r="D3792" s="39"/>
      <c r="E3792" s="39"/>
      <c r="F3792" s="39"/>
      <c r="G3792" s="39"/>
      <c r="H3792" s="39"/>
      <c r="I3792" s="39"/>
      <c r="J3792" s="39"/>
      <c r="K3792" s="39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5">
      <c r="A3793" s="52"/>
      <c r="B3793" s="53"/>
      <c r="C3793" s="39"/>
      <c r="D3793" s="39"/>
      <c r="E3793" s="39"/>
      <c r="F3793" s="39"/>
      <c r="G3793" s="39"/>
      <c r="H3793" s="39"/>
      <c r="I3793" s="39"/>
      <c r="J3793" s="39"/>
      <c r="K3793" s="39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5">
      <c r="A3794" s="52"/>
      <c r="B3794" s="53"/>
      <c r="C3794" s="39"/>
      <c r="D3794" s="39"/>
      <c r="E3794" s="39"/>
      <c r="F3794" s="39"/>
      <c r="G3794" s="39"/>
      <c r="H3794" s="39"/>
      <c r="I3794" s="39"/>
      <c r="J3794" s="39"/>
      <c r="K3794" s="39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5">
      <c r="A3795" s="52"/>
      <c r="B3795" s="53"/>
      <c r="C3795" s="39"/>
      <c r="D3795" s="39"/>
      <c r="E3795" s="39"/>
      <c r="F3795" s="39"/>
      <c r="G3795" s="39"/>
      <c r="H3795" s="39"/>
      <c r="I3795" s="39"/>
      <c r="J3795" s="39"/>
      <c r="K3795" s="39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5">
      <c r="A3796" s="52"/>
      <c r="B3796" s="53"/>
      <c r="C3796" s="39"/>
      <c r="D3796" s="39"/>
      <c r="E3796" s="39"/>
      <c r="F3796" s="39"/>
      <c r="G3796" s="39"/>
      <c r="H3796" s="39"/>
      <c r="I3796" s="39"/>
      <c r="J3796" s="39"/>
      <c r="K3796" s="39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5">
      <c r="A3797" s="52"/>
      <c r="B3797" s="53"/>
      <c r="C3797" s="39"/>
      <c r="D3797" s="39"/>
      <c r="E3797" s="39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5">
      <c r="A3798" s="52"/>
      <c r="B3798" s="53"/>
      <c r="C3798" s="39"/>
      <c r="D3798" s="39"/>
      <c r="E3798" s="39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5">
      <c r="A3799" s="52"/>
      <c r="B3799" s="53"/>
      <c r="C3799" s="39"/>
      <c r="D3799" s="39"/>
      <c r="E3799" s="39"/>
      <c r="F3799" s="39"/>
      <c r="G3799" s="39"/>
      <c r="H3799" s="39"/>
      <c r="I3799" s="39"/>
      <c r="J3799" s="39"/>
      <c r="K3799" s="39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5">
      <c r="A3800" s="52"/>
      <c r="B3800" s="53"/>
      <c r="C3800" s="39"/>
      <c r="D3800" s="39"/>
      <c r="E3800" s="39"/>
      <c r="F3800" s="39"/>
      <c r="G3800" s="39"/>
      <c r="H3800" s="39"/>
      <c r="I3800" s="39"/>
      <c r="J3800" s="39"/>
      <c r="K3800" s="39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5">
      <c r="A3801" s="52"/>
      <c r="B3801" s="53"/>
      <c r="C3801" s="39"/>
      <c r="D3801" s="39"/>
      <c r="E3801" s="39"/>
      <c r="F3801" s="39"/>
      <c r="G3801" s="39"/>
      <c r="H3801" s="39"/>
      <c r="I3801" s="39"/>
      <c r="J3801" s="39"/>
      <c r="K3801" s="39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5">
      <c r="A3802" s="52"/>
      <c r="B3802" s="53"/>
      <c r="C3802" s="39"/>
      <c r="D3802" s="39"/>
      <c r="E3802" s="39"/>
      <c r="F3802" s="39"/>
      <c r="G3802" s="39"/>
      <c r="H3802" s="39"/>
      <c r="I3802" s="39"/>
      <c r="J3802" s="39"/>
      <c r="K3802" s="39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5">
      <c r="A3803" s="52"/>
      <c r="B3803" s="53"/>
      <c r="C3803" s="39"/>
      <c r="D3803" s="39"/>
      <c r="E3803" s="39"/>
      <c r="F3803" s="39"/>
      <c r="G3803" s="39"/>
      <c r="H3803" s="39"/>
      <c r="I3803" s="39"/>
      <c r="J3803" s="39"/>
      <c r="K3803" s="39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5">
      <c r="A3804" s="52"/>
      <c r="B3804" s="53"/>
      <c r="C3804" s="39"/>
      <c r="D3804" s="39"/>
      <c r="E3804" s="39"/>
      <c r="F3804" s="39"/>
      <c r="G3804" s="39"/>
      <c r="H3804" s="39"/>
      <c r="I3804" s="39"/>
      <c r="J3804" s="39"/>
      <c r="K3804" s="39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5">
      <c r="A3805" s="52"/>
      <c r="B3805" s="53"/>
      <c r="C3805" s="39"/>
      <c r="D3805" s="39"/>
      <c r="E3805" s="39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5">
      <c r="A3806" s="52"/>
      <c r="B3806" s="53"/>
      <c r="C3806" s="39"/>
      <c r="D3806" s="39"/>
      <c r="E3806" s="39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5">
      <c r="A3807" s="52"/>
      <c r="B3807" s="53"/>
      <c r="C3807" s="39"/>
      <c r="D3807" s="39"/>
      <c r="E3807" s="39"/>
      <c r="F3807" s="39"/>
      <c r="G3807" s="39"/>
      <c r="H3807" s="39"/>
      <c r="I3807" s="39"/>
      <c r="J3807" s="39"/>
      <c r="K3807" s="39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5">
      <c r="A3808" s="52"/>
      <c r="B3808" s="53"/>
      <c r="C3808" s="39"/>
      <c r="D3808" s="39"/>
      <c r="E3808" s="39"/>
      <c r="F3808" s="39"/>
      <c r="G3808" s="39"/>
      <c r="H3808" s="39"/>
      <c r="I3808" s="39"/>
      <c r="J3808" s="39"/>
      <c r="K3808" s="39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5">
      <c r="A3809" s="52"/>
      <c r="B3809" s="53"/>
      <c r="C3809" s="39"/>
      <c r="D3809" s="39"/>
      <c r="E3809" s="39"/>
      <c r="F3809" s="39"/>
      <c r="G3809" s="39"/>
      <c r="H3809" s="39"/>
      <c r="I3809" s="39"/>
      <c r="J3809" s="39"/>
      <c r="K3809" s="39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5">
      <c r="A3810" s="52"/>
      <c r="B3810" s="53"/>
      <c r="C3810" s="39"/>
      <c r="D3810" s="39"/>
      <c r="E3810" s="39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5">
      <c r="A3811" s="52"/>
      <c r="B3811" s="53"/>
      <c r="C3811" s="39"/>
      <c r="D3811" s="39"/>
      <c r="E3811" s="39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5">
      <c r="A3812" s="52"/>
      <c r="B3812" s="53"/>
      <c r="C3812" s="39"/>
      <c r="D3812" s="39"/>
      <c r="E3812" s="39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5">
      <c r="A3813" s="52"/>
      <c r="B3813" s="53"/>
      <c r="C3813" s="39"/>
      <c r="D3813" s="39"/>
      <c r="E3813" s="39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5">
      <c r="A3814" s="52"/>
      <c r="B3814" s="53"/>
      <c r="C3814" s="39"/>
      <c r="D3814" s="39"/>
      <c r="E3814" s="39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5">
      <c r="A3815" s="52"/>
      <c r="B3815" s="53"/>
      <c r="C3815" s="39"/>
      <c r="D3815" s="39"/>
      <c r="E3815" s="39"/>
      <c r="F3815" s="39"/>
      <c r="G3815" s="39"/>
      <c r="H3815" s="39"/>
      <c r="I3815" s="39"/>
      <c r="J3815" s="39"/>
      <c r="K3815" s="39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5">
      <c r="A3816" s="52"/>
      <c r="B3816" s="53"/>
      <c r="C3816" s="39"/>
      <c r="D3816" s="39"/>
      <c r="E3816" s="39"/>
      <c r="F3816" s="39"/>
      <c r="G3816" s="39"/>
      <c r="H3816" s="39"/>
      <c r="I3816" s="39"/>
      <c r="J3816" s="39"/>
      <c r="K3816" s="39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5">
      <c r="A3817" s="52"/>
      <c r="B3817" s="53"/>
      <c r="C3817" s="39"/>
      <c r="D3817" s="39"/>
      <c r="E3817" s="39"/>
      <c r="F3817" s="39"/>
      <c r="G3817" s="39"/>
      <c r="H3817" s="39"/>
      <c r="I3817" s="39"/>
      <c r="J3817" s="39"/>
      <c r="K3817" s="39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5">
      <c r="A3818" s="52"/>
      <c r="B3818" s="53"/>
      <c r="C3818" s="39"/>
      <c r="D3818" s="39"/>
      <c r="E3818" s="39"/>
      <c r="F3818" s="39"/>
      <c r="G3818" s="39"/>
      <c r="H3818" s="39"/>
      <c r="I3818" s="39"/>
      <c r="J3818" s="39"/>
      <c r="K3818" s="39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5">
      <c r="A3819" s="52"/>
      <c r="B3819" s="53"/>
      <c r="C3819" s="39"/>
      <c r="D3819" s="39"/>
      <c r="E3819" s="39"/>
      <c r="F3819" s="39"/>
      <c r="G3819" s="39"/>
      <c r="H3819" s="39"/>
      <c r="I3819" s="39"/>
      <c r="J3819" s="39"/>
      <c r="K3819" s="39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5">
      <c r="A3820" s="52"/>
      <c r="B3820" s="53"/>
      <c r="C3820" s="39"/>
      <c r="D3820" s="39"/>
      <c r="E3820" s="39"/>
      <c r="F3820" s="39"/>
      <c r="G3820" s="39"/>
      <c r="H3820" s="39"/>
      <c r="I3820" s="39"/>
      <c r="J3820" s="39"/>
      <c r="K3820" s="39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5">
      <c r="A3821" s="52"/>
      <c r="B3821" s="53"/>
      <c r="C3821" s="39"/>
      <c r="D3821" s="39"/>
      <c r="E3821" s="39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5">
      <c r="A3822" s="52"/>
      <c r="B3822" s="53"/>
      <c r="C3822" s="39"/>
      <c r="D3822" s="39"/>
      <c r="E3822" s="39"/>
      <c r="F3822" s="39"/>
      <c r="G3822" s="39"/>
      <c r="H3822" s="39"/>
      <c r="I3822" s="39"/>
      <c r="J3822" s="39"/>
      <c r="K3822" s="39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5">
      <c r="A3823" s="52"/>
      <c r="B3823" s="53"/>
      <c r="C3823" s="39"/>
      <c r="D3823" s="39"/>
      <c r="E3823" s="39"/>
      <c r="F3823" s="39"/>
      <c r="G3823" s="39"/>
      <c r="H3823" s="39"/>
      <c r="I3823" s="39"/>
      <c r="J3823" s="39"/>
      <c r="K3823" s="39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5">
      <c r="A3824" s="52"/>
      <c r="B3824" s="53"/>
      <c r="C3824" s="39"/>
      <c r="D3824" s="39"/>
      <c r="E3824" s="39"/>
      <c r="F3824" s="39"/>
      <c r="G3824" s="39"/>
      <c r="H3824" s="39"/>
      <c r="I3824" s="39"/>
      <c r="J3824" s="39"/>
      <c r="K3824" s="39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5">
      <c r="A3825" s="52"/>
      <c r="B3825" s="53"/>
      <c r="C3825" s="39"/>
      <c r="D3825" s="39"/>
      <c r="E3825" s="39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5">
      <c r="A3826" s="52"/>
      <c r="B3826" s="53"/>
      <c r="C3826" s="39"/>
      <c r="D3826" s="39"/>
      <c r="E3826" s="39"/>
      <c r="F3826" s="39"/>
      <c r="G3826" s="39"/>
      <c r="H3826" s="39"/>
      <c r="I3826" s="39"/>
      <c r="J3826" s="39"/>
      <c r="K3826" s="39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5">
      <c r="A3827" s="52"/>
      <c r="B3827" s="53"/>
      <c r="C3827" s="39"/>
      <c r="D3827" s="39"/>
      <c r="E3827" s="39"/>
      <c r="F3827" s="39"/>
      <c r="G3827" s="39"/>
      <c r="H3827" s="39"/>
      <c r="I3827" s="39"/>
      <c r="J3827" s="39"/>
      <c r="K3827" s="39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5">
      <c r="A3828" s="52"/>
      <c r="B3828" s="53"/>
      <c r="C3828" s="39"/>
      <c r="D3828" s="39"/>
      <c r="E3828" s="39"/>
      <c r="F3828" s="39"/>
      <c r="G3828" s="39"/>
      <c r="H3828" s="39"/>
      <c r="I3828" s="39"/>
      <c r="J3828" s="39"/>
      <c r="K3828" s="39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5">
      <c r="A3829" s="52"/>
      <c r="B3829" s="53"/>
      <c r="C3829" s="39"/>
      <c r="D3829" s="39"/>
      <c r="E3829" s="39"/>
      <c r="F3829" s="39"/>
      <c r="G3829" s="39"/>
      <c r="H3829" s="39"/>
      <c r="I3829" s="39"/>
      <c r="J3829" s="39"/>
      <c r="K3829" s="39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5">
      <c r="A3830" s="52"/>
      <c r="B3830" s="53"/>
      <c r="C3830" s="39"/>
      <c r="D3830" s="39"/>
      <c r="E3830" s="39"/>
      <c r="F3830" s="39"/>
      <c r="G3830" s="39"/>
      <c r="H3830" s="39"/>
      <c r="I3830" s="39"/>
      <c r="J3830" s="39"/>
      <c r="K3830" s="39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5">
      <c r="A3831" s="52"/>
      <c r="B3831" s="53"/>
      <c r="C3831" s="39"/>
      <c r="D3831" s="39"/>
      <c r="E3831" s="39"/>
      <c r="F3831" s="39"/>
      <c r="G3831" s="39"/>
      <c r="H3831" s="39"/>
      <c r="I3831" s="39"/>
      <c r="J3831" s="39"/>
      <c r="K3831" s="39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5">
      <c r="A3832" s="52"/>
      <c r="B3832" s="53"/>
      <c r="C3832" s="39"/>
      <c r="D3832" s="39"/>
      <c r="E3832" s="39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5">
      <c r="A3833" s="52"/>
      <c r="B3833" s="53"/>
      <c r="C3833" s="39"/>
      <c r="D3833" s="39"/>
      <c r="E3833" s="39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5">
      <c r="A3834" s="52"/>
      <c r="B3834" s="53"/>
      <c r="C3834" s="39"/>
      <c r="D3834" s="39"/>
      <c r="E3834" s="39"/>
      <c r="F3834" s="39"/>
      <c r="G3834" s="39"/>
      <c r="H3834" s="39"/>
      <c r="I3834" s="39"/>
      <c r="J3834" s="39"/>
      <c r="K3834" s="39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5">
      <c r="A3835" s="52"/>
      <c r="B3835" s="53"/>
      <c r="C3835" s="39"/>
      <c r="D3835" s="39"/>
      <c r="E3835" s="39"/>
      <c r="F3835" s="39"/>
      <c r="G3835" s="39"/>
      <c r="H3835" s="39"/>
      <c r="I3835" s="39"/>
      <c r="J3835" s="39"/>
      <c r="K3835" s="39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5">
      <c r="A3836" s="52"/>
      <c r="B3836" s="53"/>
      <c r="C3836" s="39"/>
      <c r="D3836" s="39"/>
      <c r="E3836" s="39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5">
      <c r="A3837" s="52"/>
      <c r="B3837" s="53"/>
      <c r="C3837" s="39"/>
      <c r="D3837" s="39"/>
      <c r="E3837" s="39"/>
      <c r="F3837" s="39"/>
      <c r="G3837" s="39"/>
      <c r="H3837" s="39"/>
      <c r="I3837" s="39"/>
      <c r="J3837" s="39"/>
      <c r="K3837" s="39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5">
      <c r="A3838" s="52"/>
      <c r="B3838" s="53"/>
      <c r="C3838" s="39"/>
      <c r="D3838" s="39"/>
      <c r="E3838" s="39"/>
      <c r="F3838" s="39"/>
      <c r="G3838" s="39"/>
      <c r="H3838" s="39"/>
      <c r="I3838" s="39"/>
      <c r="J3838" s="39"/>
      <c r="K3838" s="39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5">
      <c r="A3839" s="52"/>
      <c r="B3839" s="53"/>
      <c r="C3839" s="39"/>
      <c r="D3839" s="39"/>
      <c r="E3839" s="39"/>
      <c r="F3839" s="39"/>
      <c r="G3839" s="39"/>
      <c r="H3839" s="39"/>
      <c r="I3839" s="39"/>
      <c r="J3839" s="39"/>
      <c r="K3839" s="39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5">
      <c r="A3840" s="52"/>
      <c r="B3840" s="53"/>
      <c r="C3840" s="39"/>
      <c r="D3840" s="39"/>
      <c r="E3840" s="39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5">
      <c r="A3841" s="52"/>
      <c r="B3841" s="53"/>
      <c r="C3841" s="39"/>
      <c r="D3841" s="39"/>
      <c r="E3841" s="39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5">
      <c r="A3842" s="52"/>
      <c r="B3842" s="53"/>
      <c r="C3842" s="39"/>
      <c r="D3842" s="39"/>
      <c r="E3842" s="39"/>
      <c r="F3842" s="39"/>
      <c r="G3842" s="39"/>
      <c r="H3842" s="39"/>
      <c r="I3842" s="39"/>
      <c r="J3842" s="39"/>
      <c r="K3842" s="39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5">
      <c r="A3843" s="52"/>
      <c r="B3843" s="53"/>
      <c r="C3843" s="39"/>
      <c r="D3843" s="39"/>
      <c r="E3843" s="39"/>
      <c r="F3843" s="39"/>
      <c r="G3843" s="39"/>
      <c r="H3843" s="39"/>
      <c r="I3843" s="39"/>
      <c r="J3843" s="39"/>
      <c r="K3843" s="39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5">
      <c r="A3844" s="52"/>
      <c r="B3844" s="53"/>
      <c r="C3844" s="39"/>
      <c r="D3844" s="39"/>
      <c r="E3844" s="39"/>
      <c r="F3844" s="39"/>
      <c r="G3844" s="39"/>
      <c r="H3844" s="39"/>
      <c r="I3844" s="39"/>
      <c r="J3844" s="39"/>
      <c r="K3844" s="39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5">
      <c r="A3845" s="52"/>
      <c r="B3845" s="53"/>
      <c r="C3845" s="39"/>
      <c r="D3845" s="39"/>
      <c r="E3845" s="39"/>
      <c r="F3845" s="39"/>
      <c r="G3845" s="39"/>
      <c r="H3845" s="39"/>
      <c r="I3845" s="39"/>
      <c r="J3845" s="39"/>
      <c r="K3845" s="39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5">
      <c r="A3846" s="52"/>
      <c r="B3846" s="53"/>
      <c r="C3846" s="39"/>
      <c r="D3846" s="39"/>
      <c r="E3846" s="39"/>
      <c r="F3846" s="39"/>
      <c r="G3846" s="39"/>
      <c r="H3846" s="39"/>
      <c r="I3846" s="39"/>
      <c r="J3846" s="39"/>
      <c r="K3846" s="39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5">
      <c r="A3847" s="52"/>
      <c r="B3847" s="53"/>
      <c r="C3847" s="39"/>
      <c r="D3847" s="39"/>
      <c r="E3847" s="39"/>
      <c r="F3847" s="39"/>
      <c r="G3847" s="39"/>
      <c r="H3847" s="39"/>
      <c r="I3847" s="39"/>
      <c r="J3847" s="39"/>
      <c r="K3847" s="39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5">
      <c r="A3848" s="52"/>
      <c r="B3848" s="53"/>
      <c r="C3848" s="39"/>
      <c r="D3848" s="39"/>
      <c r="E3848" s="39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5">
      <c r="A3849" s="52"/>
      <c r="B3849" s="53"/>
      <c r="C3849" s="39"/>
      <c r="D3849" s="39"/>
      <c r="E3849" s="39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5">
      <c r="A3850" s="52"/>
      <c r="B3850" s="53"/>
      <c r="C3850" s="39"/>
      <c r="D3850" s="39"/>
      <c r="E3850" s="39"/>
      <c r="F3850" s="39"/>
      <c r="G3850" s="39"/>
      <c r="H3850" s="39"/>
      <c r="I3850" s="39"/>
      <c r="J3850" s="39"/>
      <c r="K3850" s="39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5">
      <c r="A3851" s="52"/>
      <c r="B3851" s="53"/>
      <c r="C3851" s="39"/>
      <c r="D3851" s="39"/>
      <c r="E3851" s="39"/>
      <c r="F3851" s="39"/>
      <c r="G3851" s="39"/>
      <c r="H3851" s="39"/>
      <c r="I3851" s="39"/>
      <c r="J3851" s="39"/>
      <c r="K3851" s="39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5">
      <c r="A3852" s="52"/>
      <c r="B3852" s="53"/>
      <c r="C3852" s="39"/>
      <c r="D3852" s="39"/>
      <c r="E3852" s="39"/>
      <c r="F3852" s="39"/>
      <c r="G3852" s="39"/>
      <c r="H3852" s="39"/>
      <c r="I3852" s="39"/>
      <c r="J3852" s="39"/>
      <c r="K3852" s="39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5">
      <c r="A3853" s="52"/>
      <c r="B3853" s="53"/>
      <c r="C3853" s="39"/>
      <c r="D3853" s="39"/>
      <c r="E3853" s="39"/>
      <c r="F3853" s="39"/>
      <c r="G3853" s="39"/>
      <c r="H3853" s="39"/>
      <c r="I3853" s="39"/>
      <c r="J3853" s="39"/>
      <c r="K3853" s="39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5">
      <c r="A3854" s="52"/>
      <c r="B3854" s="53"/>
      <c r="C3854" s="39"/>
      <c r="D3854" s="39"/>
      <c r="E3854" s="39"/>
      <c r="F3854" s="39"/>
      <c r="G3854" s="39"/>
      <c r="H3854" s="39"/>
      <c r="I3854" s="39"/>
      <c r="J3854" s="39"/>
      <c r="K3854" s="39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5">
      <c r="A3855" s="52"/>
      <c r="B3855" s="53"/>
      <c r="C3855" s="39"/>
      <c r="D3855" s="39"/>
      <c r="E3855" s="39"/>
      <c r="F3855" s="39"/>
      <c r="G3855" s="39"/>
      <c r="H3855" s="39"/>
      <c r="I3855" s="39"/>
      <c r="J3855" s="39"/>
      <c r="K3855" s="39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5">
      <c r="A3856" s="52"/>
      <c r="B3856" s="53"/>
      <c r="C3856" s="39"/>
      <c r="D3856" s="39"/>
      <c r="E3856" s="39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5">
      <c r="A3857" s="52"/>
      <c r="B3857" s="53"/>
      <c r="C3857" s="39"/>
      <c r="D3857" s="39"/>
      <c r="E3857" s="39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5">
      <c r="A3858" s="52"/>
      <c r="B3858" s="53"/>
      <c r="C3858" s="39"/>
      <c r="D3858" s="39"/>
      <c r="E3858" s="39"/>
      <c r="F3858" s="39"/>
      <c r="G3858" s="39"/>
      <c r="H3858" s="39"/>
      <c r="I3858" s="39"/>
      <c r="J3858" s="39"/>
      <c r="K3858" s="39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5">
      <c r="A3859" s="52"/>
      <c r="B3859" s="53"/>
      <c r="C3859" s="39"/>
      <c r="D3859" s="39"/>
      <c r="E3859" s="39"/>
      <c r="F3859" s="39"/>
      <c r="G3859" s="39"/>
      <c r="H3859" s="39"/>
      <c r="I3859" s="39"/>
      <c r="J3859" s="39"/>
      <c r="K3859" s="39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5">
      <c r="A3860" s="52"/>
      <c r="B3860" s="53"/>
      <c r="C3860" s="39"/>
      <c r="D3860" s="39"/>
      <c r="E3860" s="39"/>
      <c r="F3860" s="39"/>
      <c r="G3860" s="39"/>
      <c r="H3860" s="39"/>
      <c r="I3860" s="39"/>
      <c r="J3860" s="39"/>
      <c r="K3860" s="39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5">
      <c r="A3861" s="52"/>
      <c r="B3861" s="53"/>
      <c r="C3861" s="39"/>
      <c r="D3861" s="39"/>
      <c r="E3861" s="39"/>
      <c r="F3861" s="39"/>
      <c r="G3861" s="39"/>
      <c r="H3861" s="39"/>
      <c r="I3861" s="39"/>
      <c r="J3861" s="39"/>
      <c r="K3861" s="39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5">
      <c r="A3862" s="52"/>
      <c r="B3862" s="53"/>
      <c r="C3862" s="39"/>
      <c r="D3862" s="39"/>
      <c r="E3862" s="39"/>
      <c r="F3862" s="39"/>
      <c r="G3862" s="39"/>
      <c r="H3862" s="39"/>
      <c r="I3862" s="39"/>
      <c r="J3862" s="39"/>
      <c r="K3862" s="39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5">
      <c r="A3863" s="52"/>
      <c r="B3863" s="53"/>
      <c r="C3863" s="39"/>
      <c r="D3863" s="39"/>
      <c r="E3863" s="39"/>
      <c r="F3863" s="39"/>
      <c r="G3863" s="39"/>
      <c r="H3863" s="39"/>
      <c r="I3863" s="39"/>
      <c r="J3863" s="39"/>
      <c r="K3863" s="39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5">
      <c r="A3864" s="52"/>
      <c r="B3864" s="53"/>
      <c r="C3864" s="39"/>
      <c r="D3864" s="39"/>
      <c r="E3864" s="39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5">
      <c r="A3865" s="52"/>
      <c r="B3865" s="53"/>
      <c r="C3865" s="39"/>
      <c r="D3865" s="39"/>
      <c r="E3865" s="39"/>
      <c r="F3865" s="39"/>
      <c r="G3865" s="39"/>
      <c r="H3865" s="39"/>
      <c r="I3865" s="39"/>
      <c r="J3865" s="39"/>
      <c r="K3865" s="39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5">
      <c r="A3866" s="52"/>
      <c r="B3866" s="53"/>
      <c r="C3866" s="39"/>
      <c r="D3866" s="39"/>
      <c r="E3866" s="39"/>
      <c r="F3866" s="39"/>
      <c r="G3866" s="39"/>
      <c r="H3866" s="39"/>
      <c r="I3866" s="39"/>
      <c r="J3866" s="39"/>
      <c r="K3866" s="39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5">
      <c r="A3867" s="52"/>
      <c r="B3867" s="53"/>
      <c r="C3867" s="39"/>
      <c r="D3867" s="39"/>
      <c r="E3867" s="39"/>
      <c r="F3867" s="39"/>
      <c r="G3867" s="39"/>
      <c r="H3867" s="39"/>
      <c r="I3867" s="39"/>
      <c r="J3867" s="39"/>
      <c r="K3867" s="39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5">
      <c r="A3868" s="52"/>
      <c r="B3868" s="53"/>
      <c r="C3868" s="39"/>
      <c r="D3868" s="39"/>
      <c r="E3868" s="39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5">
      <c r="A3869" s="52"/>
      <c r="B3869" s="53"/>
      <c r="C3869" s="39"/>
      <c r="D3869" s="39"/>
      <c r="E3869" s="39"/>
      <c r="F3869" s="39"/>
      <c r="G3869" s="39"/>
      <c r="H3869" s="39"/>
      <c r="I3869" s="39"/>
      <c r="J3869" s="39"/>
      <c r="K3869" s="39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5">
      <c r="A3870" s="52"/>
      <c r="B3870" s="53"/>
      <c r="C3870" s="39"/>
      <c r="D3870" s="39"/>
      <c r="E3870" s="39"/>
      <c r="F3870" s="39"/>
      <c r="G3870" s="39"/>
      <c r="H3870" s="39"/>
      <c r="I3870" s="39"/>
      <c r="J3870" s="39"/>
      <c r="K3870" s="39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5">
      <c r="A3871" s="52"/>
      <c r="B3871" s="53"/>
      <c r="C3871" s="39"/>
      <c r="D3871" s="39"/>
      <c r="E3871" s="39"/>
      <c r="F3871" s="39"/>
      <c r="G3871" s="39"/>
      <c r="H3871" s="39"/>
      <c r="I3871" s="39"/>
      <c r="J3871" s="39"/>
      <c r="K3871" s="39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5">
      <c r="A3872" s="52"/>
      <c r="B3872" s="53"/>
      <c r="C3872" s="39"/>
      <c r="D3872" s="39"/>
      <c r="E3872" s="39"/>
      <c r="F3872" s="39"/>
      <c r="G3872" s="39"/>
      <c r="H3872" s="39"/>
      <c r="I3872" s="39"/>
      <c r="J3872" s="39"/>
      <c r="K3872" s="39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5">
      <c r="A3873" s="52"/>
      <c r="B3873" s="53"/>
      <c r="C3873" s="39"/>
      <c r="D3873" s="39"/>
      <c r="E3873" s="39"/>
      <c r="F3873" s="39"/>
      <c r="G3873" s="39"/>
      <c r="H3873" s="39"/>
      <c r="I3873" s="39"/>
      <c r="J3873" s="39"/>
      <c r="K3873" s="39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5">
      <c r="A3874" s="52"/>
      <c r="B3874" s="53"/>
      <c r="C3874" s="39"/>
      <c r="D3874" s="39"/>
      <c r="E3874" s="39"/>
      <c r="F3874" s="39"/>
      <c r="G3874" s="39"/>
      <c r="H3874" s="39"/>
      <c r="I3874" s="39"/>
      <c r="J3874" s="39"/>
      <c r="K3874" s="39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5">
      <c r="A3875" s="52"/>
      <c r="B3875" s="53"/>
      <c r="C3875" s="39"/>
      <c r="D3875" s="39"/>
      <c r="E3875" s="39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5">
      <c r="A3876" s="52"/>
      <c r="B3876" s="53"/>
      <c r="C3876" s="39"/>
      <c r="D3876" s="39"/>
      <c r="E3876" s="39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5">
      <c r="A3877" s="52"/>
      <c r="B3877" s="53"/>
      <c r="C3877" s="39"/>
      <c r="D3877" s="39"/>
      <c r="E3877" s="39"/>
      <c r="F3877" s="39"/>
      <c r="G3877" s="39"/>
      <c r="H3877" s="39"/>
      <c r="I3877" s="39"/>
      <c r="J3877" s="39"/>
      <c r="K3877" s="39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5">
      <c r="A3878" s="52"/>
      <c r="B3878" s="53"/>
      <c r="C3878" s="39"/>
      <c r="D3878" s="39"/>
      <c r="E3878" s="39"/>
      <c r="F3878" s="39"/>
      <c r="G3878" s="39"/>
      <c r="H3878" s="39"/>
      <c r="I3878" s="39"/>
      <c r="J3878" s="39"/>
      <c r="K3878" s="39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5">
      <c r="A3879" s="52"/>
      <c r="B3879" s="53"/>
      <c r="C3879" s="39"/>
      <c r="D3879" s="39"/>
      <c r="E3879" s="39"/>
      <c r="F3879" s="39"/>
      <c r="G3879" s="39"/>
      <c r="H3879" s="39"/>
      <c r="I3879" s="39"/>
      <c r="J3879" s="39"/>
      <c r="K3879" s="39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5">
      <c r="A3880" s="52"/>
      <c r="B3880" s="53"/>
      <c r="C3880" s="39"/>
      <c r="D3880" s="39"/>
      <c r="E3880" s="39"/>
      <c r="F3880" s="39"/>
      <c r="G3880" s="39"/>
      <c r="H3880" s="39"/>
      <c r="I3880" s="39"/>
      <c r="J3880" s="39"/>
      <c r="K3880" s="39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5">
      <c r="A3881" s="52"/>
      <c r="B3881" s="53"/>
      <c r="C3881" s="39"/>
      <c r="D3881" s="39"/>
      <c r="E3881" s="39"/>
      <c r="F3881" s="39"/>
      <c r="G3881" s="39"/>
      <c r="H3881" s="39"/>
      <c r="I3881" s="39"/>
      <c r="J3881" s="39"/>
      <c r="K3881" s="39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5">
      <c r="A3882" s="52"/>
      <c r="B3882" s="53"/>
      <c r="C3882" s="39"/>
      <c r="D3882" s="39"/>
      <c r="E3882" s="39"/>
      <c r="F3882" s="39"/>
      <c r="G3882" s="39"/>
      <c r="H3882" s="39"/>
      <c r="I3882" s="39"/>
      <c r="J3882" s="39"/>
      <c r="K3882" s="39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5">
      <c r="A3883" s="52"/>
      <c r="B3883" s="53"/>
      <c r="C3883" s="39"/>
      <c r="D3883" s="39"/>
      <c r="E3883" s="39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5">
      <c r="A3884" s="52"/>
      <c r="B3884" s="53"/>
      <c r="C3884" s="39"/>
      <c r="D3884" s="39"/>
      <c r="E3884" s="39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5">
      <c r="A3885" s="52"/>
      <c r="B3885" s="53"/>
      <c r="C3885" s="39"/>
      <c r="D3885" s="39"/>
      <c r="E3885" s="39"/>
      <c r="F3885" s="39"/>
      <c r="G3885" s="39"/>
      <c r="H3885" s="39"/>
      <c r="I3885" s="39"/>
      <c r="J3885" s="39"/>
      <c r="K3885" s="39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5">
      <c r="A3886" s="52"/>
      <c r="B3886" s="53"/>
      <c r="C3886" s="39"/>
      <c r="D3886" s="39"/>
      <c r="E3886" s="39"/>
      <c r="F3886" s="39"/>
      <c r="G3886" s="39"/>
      <c r="H3886" s="39"/>
      <c r="I3886" s="39"/>
      <c r="J3886" s="39"/>
      <c r="K3886" s="39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5">
      <c r="A3887" s="52"/>
      <c r="B3887" s="53"/>
      <c r="C3887" s="39"/>
      <c r="D3887" s="39"/>
      <c r="E3887" s="39"/>
      <c r="F3887" s="39"/>
      <c r="G3887" s="39"/>
      <c r="H3887" s="39"/>
      <c r="I3887" s="39"/>
      <c r="J3887" s="39"/>
      <c r="K3887" s="39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5">
      <c r="A3888" s="52"/>
      <c r="B3888" s="53"/>
      <c r="C3888" s="39"/>
      <c r="D3888" s="39"/>
      <c r="E3888" s="39"/>
      <c r="F3888" s="39"/>
      <c r="G3888" s="39"/>
      <c r="H3888" s="39"/>
      <c r="I3888" s="39"/>
      <c r="J3888" s="39"/>
      <c r="K3888" s="39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5">
      <c r="A3889" s="52"/>
      <c r="B3889" s="53"/>
      <c r="C3889" s="39"/>
      <c r="D3889" s="39"/>
      <c r="E3889" s="39"/>
      <c r="F3889" s="39"/>
      <c r="G3889" s="39"/>
      <c r="H3889" s="39"/>
      <c r="I3889" s="39"/>
      <c r="J3889" s="39"/>
      <c r="K3889" s="39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5">
      <c r="A3890" s="52"/>
      <c r="B3890" s="53"/>
      <c r="C3890" s="39"/>
      <c r="D3890" s="39"/>
      <c r="E3890" s="39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5">
      <c r="A3891" s="52"/>
      <c r="B3891" s="53"/>
      <c r="C3891" s="39"/>
      <c r="D3891" s="39"/>
      <c r="E3891" s="39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5">
      <c r="A3892" s="52"/>
      <c r="B3892" s="53"/>
      <c r="C3892" s="39"/>
      <c r="D3892" s="39"/>
      <c r="E3892" s="39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5">
      <c r="A3893" s="52"/>
      <c r="B3893" s="53"/>
      <c r="C3893" s="39"/>
      <c r="D3893" s="39"/>
      <c r="E3893" s="39"/>
      <c r="F3893" s="39"/>
      <c r="G3893" s="39"/>
      <c r="H3893" s="39"/>
      <c r="I3893" s="39"/>
      <c r="J3893" s="39"/>
      <c r="K3893" s="39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5">
      <c r="A3894" s="52"/>
      <c r="B3894" s="53"/>
      <c r="C3894" s="39"/>
      <c r="D3894" s="39"/>
      <c r="E3894" s="39"/>
      <c r="F3894" s="39"/>
      <c r="G3894" s="39"/>
      <c r="H3894" s="39"/>
      <c r="I3894" s="39"/>
      <c r="J3894" s="39"/>
      <c r="K3894" s="39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5">
      <c r="A3895" s="52"/>
      <c r="B3895" s="53"/>
      <c r="C3895" s="39"/>
      <c r="D3895" s="39"/>
      <c r="E3895" s="39"/>
      <c r="F3895" s="39"/>
      <c r="G3895" s="39"/>
      <c r="H3895" s="39"/>
      <c r="I3895" s="39"/>
      <c r="J3895" s="39"/>
      <c r="K3895" s="39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5">
      <c r="A3896" s="52"/>
      <c r="B3896" s="53"/>
      <c r="C3896" s="39"/>
      <c r="D3896" s="39"/>
      <c r="E3896" s="39"/>
      <c r="F3896" s="39"/>
      <c r="G3896" s="39"/>
      <c r="H3896" s="39"/>
      <c r="I3896" s="39"/>
      <c r="J3896" s="39"/>
      <c r="K3896" s="39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5">
      <c r="A3897" s="52"/>
      <c r="B3897" s="53"/>
      <c r="C3897" s="39"/>
      <c r="D3897" s="39"/>
      <c r="E3897" s="39"/>
      <c r="F3897" s="39"/>
      <c r="G3897" s="39"/>
      <c r="H3897" s="39"/>
      <c r="I3897" s="39"/>
      <c r="J3897" s="39"/>
      <c r="K3897" s="39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5">
      <c r="A3898" s="52"/>
      <c r="B3898" s="53"/>
      <c r="C3898" s="39"/>
      <c r="D3898" s="39"/>
      <c r="E3898" s="39"/>
      <c r="F3898" s="39"/>
      <c r="G3898" s="39"/>
      <c r="H3898" s="39"/>
      <c r="I3898" s="39"/>
      <c r="J3898" s="39"/>
      <c r="K3898" s="39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5">
      <c r="A3899" s="52"/>
      <c r="B3899" s="53"/>
      <c r="C3899" s="39"/>
      <c r="D3899" s="39"/>
      <c r="E3899" s="39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5">
      <c r="A3900" s="52"/>
      <c r="B3900" s="53"/>
      <c r="C3900" s="39"/>
      <c r="D3900" s="39"/>
      <c r="E3900" s="39"/>
      <c r="F3900" s="39"/>
      <c r="G3900" s="39"/>
      <c r="H3900" s="39"/>
      <c r="I3900" s="39"/>
      <c r="J3900" s="39"/>
      <c r="K3900" s="39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5">
      <c r="A3901" s="52"/>
      <c r="B3901" s="53"/>
      <c r="C3901" s="39"/>
      <c r="D3901" s="39"/>
      <c r="E3901" s="39"/>
      <c r="F3901" s="39"/>
      <c r="G3901" s="39"/>
      <c r="H3901" s="39"/>
      <c r="I3901" s="39"/>
      <c r="J3901" s="39"/>
      <c r="K3901" s="39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5">
      <c r="A3902" s="52"/>
      <c r="B3902" s="53"/>
      <c r="C3902" s="39"/>
      <c r="D3902" s="39"/>
      <c r="E3902" s="39"/>
      <c r="F3902" s="39"/>
      <c r="G3902" s="39"/>
      <c r="H3902" s="39"/>
      <c r="I3902" s="39"/>
      <c r="J3902" s="39"/>
      <c r="K3902" s="39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5">
      <c r="A3903" s="52"/>
      <c r="B3903" s="53"/>
      <c r="C3903" s="39"/>
      <c r="D3903" s="39"/>
      <c r="E3903" s="39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5">
      <c r="A3904" s="52"/>
      <c r="B3904" s="53"/>
      <c r="C3904" s="39"/>
      <c r="D3904" s="39"/>
      <c r="E3904" s="39"/>
      <c r="F3904" s="39"/>
      <c r="G3904" s="39"/>
      <c r="H3904" s="39"/>
      <c r="I3904" s="39"/>
      <c r="J3904" s="39"/>
      <c r="K3904" s="39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5">
      <c r="A3905" s="52"/>
      <c r="B3905" s="53"/>
      <c r="C3905" s="39"/>
      <c r="D3905" s="39"/>
      <c r="E3905" s="39"/>
      <c r="F3905" s="39"/>
      <c r="G3905" s="39"/>
      <c r="H3905" s="39"/>
      <c r="I3905" s="39"/>
      <c r="J3905" s="39"/>
      <c r="K3905" s="39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5">
      <c r="A3906" s="52"/>
      <c r="B3906" s="53"/>
      <c r="C3906" s="39"/>
      <c r="D3906" s="39"/>
      <c r="E3906" s="39"/>
      <c r="F3906" s="39"/>
      <c r="G3906" s="39"/>
      <c r="H3906" s="39"/>
      <c r="I3906" s="39"/>
      <c r="J3906" s="39"/>
      <c r="K3906" s="39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5">
      <c r="A3907" s="52"/>
      <c r="B3907" s="53"/>
      <c r="C3907" s="39"/>
      <c r="D3907" s="39"/>
      <c r="E3907" s="39"/>
      <c r="F3907" s="39"/>
      <c r="G3907" s="39"/>
      <c r="H3907" s="39"/>
      <c r="I3907" s="39"/>
      <c r="J3907" s="39"/>
      <c r="K3907" s="39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5">
      <c r="A3908" s="52"/>
      <c r="B3908" s="53"/>
      <c r="C3908" s="39"/>
      <c r="D3908" s="39"/>
      <c r="E3908" s="39"/>
      <c r="F3908" s="39"/>
      <c r="G3908" s="39"/>
      <c r="H3908" s="39"/>
      <c r="I3908" s="39"/>
      <c r="J3908" s="39"/>
      <c r="K3908" s="39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5">
      <c r="A3909" s="52"/>
      <c r="B3909" s="53"/>
      <c r="C3909" s="39"/>
      <c r="D3909" s="39"/>
      <c r="E3909" s="39"/>
      <c r="F3909" s="39"/>
      <c r="G3909" s="39"/>
      <c r="H3909" s="39"/>
      <c r="I3909" s="39"/>
      <c r="J3909" s="39"/>
      <c r="K3909" s="39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5">
      <c r="A3910" s="52"/>
      <c r="B3910" s="53"/>
      <c r="C3910" s="39"/>
      <c r="D3910" s="39"/>
      <c r="E3910" s="39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5">
      <c r="A3911" s="52"/>
      <c r="B3911" s="53"/>
      <c r="C3911" s="39"/>
      <c r="D3911" s="39"/>
      <c r="E3911" s="39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5">
      <c r="A3912" s="52"/>
      <c r="B3912" s="53"/>
      <c r="C3912" s="39"/>
      <c r="D3912" s="39"/>
      <c r="E3912" s="39"/>
      <c r="F3912" s="39"/>
      <c r="G3912" s="39"/>
      <c r="H3912" s="39"/>
      <c r="I3912" s="39"/>
      <c r="J3912" s="39"/>
      <c r="K3912" s="39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5">
      <c r="A3913" s="52"/>
      <c r="B3913" s="53"/>
      <c r="C3913" s="39"/>
      <c r="D3913" s="39"/>
      <c r="E3913" s="39"/>
      <c r="F3913" s="39"/>
      <c r="G3913" s="39"/>
      <c r="H3913" s="39"/>
      <c r="I3913" s="39"/>
      <c r="J3913" s="39"/>
      <c r="K3913" s="39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5">
      <c r="A3914" s="52"/>
      <c r="B3914" s="53"/>
      <c r="C3914" s="39"/>
      <c r="D3914" s="39"/>
      <c r="E3914" s="39"/>
      <c r="F3914" s="39"/>
      <c r="G3914" s="39"/>
      <c r="H3914" s="39"/>
      <c r="I3914" s="39"/>
      <c r="J3914" s="39"/>
      <c r="K3914" s="39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5">
      <c r="A3915" s="52"/>
      <c r="B3915" s="53"/>
      <c r="C3915" s="39"/>
      <c r="D3915" s="39"/>
      <c r="E3915" s="39"/>
      <c r="F3915" s="39"/>
      <c r="G3915" s="39"/>
      <c r="H3915" s="39"/>
      <c r="I3915" s="39"/>
      <c r="J3915" s="39"/>
      <c r="K3915" s="39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5">
      <c r="A3916" s="52"/>
      <c r="B3916" s="53"/>
      <c r="C3916" s="39"/>
      <c r="D3916" s="39"/>
      <c r="E3916" s="39"/>
      <c r="F3916" s="39"/>
      <c r="G3916" s="39"/>
      <c r="H3916" s="39"/>
      <c r="I3916" s="39"/>
      <c r="J3916" s="39"/>
      <c r="K3916" s="39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5">
      <c r="A3917" s="52"/>
      <c r="B3917" s="53"/>
      <c r="C3917" s="39"/>
      <c r="D3917" s="39"/>
      <c r="E3917" s="39"/>
      <c r="F3917" s="39"/>
      <c r="G3917" s="39"/>
      <c r="H3917" s="39"/>
      <c r="I3917" s="39"/>
      <c r="J3917" s="39"/>
      <c r="K3917" s="39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5">
      <c r="A3918" s="52"/>
      <c r="B3918" s="53"/>
      <c r="C3918" s="39"/>
      <c r="D3918" s="39"/>
      <c r="E3918" s="39"/>
      <c r="F3918" s="39"/>
      <c r="G3918" s="39"/>
      <c r="H3918" s="39"/>
      <c r="I3918" s="39"/>
      <c r="J3918" s="39"/>
      <c r="K3918" s="39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5">
      <c r="A3919" s="52"/>
      <c r="B3919" s="53"/>
      <c r="C3919" s="39"/>
      <c r="D3919" s="39"/>
      <c r="E3919" s="39"/>
      <c r="F3919" s="39"/>
      <c r="G3919" s="39"/>
      <c r="H3919" s="39"/>
      <c r="I3919" s="39"/>
      <c r="J3919" s="39"/>
      <c r="K3919" s="39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5">
      <c r="A3920" s="52"/>
      <c r="B3920" s="53"/>
      <c r="C3920" s="39"/>
      <c r="D3920" s="39"/>
      <c r="E3920" s="39"/>
      <c r="F3920" s="39"/>
      <c r="G3920" s="39"/>
      <c r="H3920" s="39"/>
      <c r="I3920" s="39"/>
      <c r="J3920" s="39"/>
      <c r="K3920" s="39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5">
      <c r="A3921" s="52"/>
      <c r="B3921" s="53"/>
      <c r="C3921" s="39"/>
      <c r="D3921" s="39"/>
      <c r="E3921" s="39"/>
      <c r="F3921" s="39"/>
      <c r="G3921" s="39"/>
      <c r="H3921" s="39"/>
      <c r="I3921" s="39"/>
      <c r="J3921" s="39"/>
      <c r="K3921" s="39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5">
      <c r="A3922" s="52"/>
      <c r="B3922" s="53"/>
      <c r="C3922" s="39"/>
      <c r="D3922" s="39"/>
      <c r="E3922" s="39"/>
      <c r="F3922" s="39"/>
      <c r="G3922" s="39"/>
      <c r="H3922" s="39"/>
      <c r="I3922" s="39"/>
      <c r="J3922" s="39"/>
      <c r="K3922" s="39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5">
      <c r="A3923" s="52"/>
      <c r="B3923" s="53"/>
      <c r="C3923" s="39"/>
      <c r="D3923" s="39"/>
      <c r="E3923" s="39"/>
      <c r="F3923" s="39"/>
      <c r="G3923" s="39"/>
      <c r="H3923" s="39"/>
      <c r="I3923" s="39"/>
      <c r="J3923" s="39"/>
      <c r="K3923" s="39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5">
      <c r="A3924" s="52"/>
      <c r="B3924" s="53"/>
      <c r="C3924" s="39"/>
      <c r="D3924" s="39"/>
      <c r="E3924" s="39"/>
      <c r="F3924" s="39"/>
      <c r="G3924" s="39"/>
      <c r="H3924" s="39"/>
      <c r="I3924" s="39"/>
      <c r="J3924" s="39"/>
      <c r="K3924" s="39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5">
      <c r="A3925" s="52"/>
      <c r="B3925" s="53"/>
      <c r="C3925" s="39"/>
      <c r="D3925" s="39"/>
      <c r="E3925" s="39"/>
      <c r="F3925" s="39"/>
      <c r="G3925" s="39"/>
      <c r="H3925" s="39"/>
      <c r="I3925" s="39"/>
      <c r="J3925" s="39"/>
      <c r="K3925" s="39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5">
      <c r="A3926" s="52"/>
      <c r="B3926" s="53"/>
      <c r="C3926" s="39"/>
      <c r="D3926" s="39"/>
      <c r="E3926" s="39"/>
      <c r="F3926" s="39"/>
      <c r="G3926" s="39"/>
      <c r="H3926" s="39"/>
      <c r="I3926" s="39"/>
      <c r="J3926" s="39"/>
      <c r="K3926" s="39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5">
      <c r="A3927" s="52"/>
      <c r="B3927" s="53"/>
      <c r="C3927" s="39"/>
      <c r="D3927" s="39"/>
      <c r="E3927" s="39"/>
      <c r="F3927" s="39"/>
      <c r="G3927" s="39"/>
      <c r="H3927" s="39"/>
      <c r="I3927" s="39"/>
      <c r="J3927" s="39"/>
      <c r="K3927" s="39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5">
      <c r="A3928" s="52"/>
      <c r="B3928" s="53"/>
      <c r="C3928" s="39"/>
      <c r="D3928" s="39"/>
      <c r="E3928" s="39"/>
      <c r="F3928" s="39"/>
      <c r="G3928" s="39"/>
      <c r="H3928" s="39"/>
      <c r="I3928" s="39"/>
      <c r="J3928" s="39"/>
      <c r="K3928" s="39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5">
      <c r="A3929" s="52"/>
      <c r="B3929" s="53"/>
      <c r="C3929" s="39"/>
      <c r="D3929" s="39"/>
      <c r="E3929" s="39"/>
      <c r="F3929" s="39"/>
      <c r="G3929" s="39"/>
      <c r="H3929" s="39"/>
      <c r="I3929" s="39"/>
      <c r="J3929" s="39"/>
      <c r="K3929" s="39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5">
      <c r="A3930" s="52"/>
      <c r="B3930" s="53"/>
      <c r="C3930" s="39"/>
      <c r="D3930" s="39"/>
      <c r="E3930" s="39"/>
      <c r="F3930" s="39"/>
      <c r="G3930" s="39"/>
      <c r="H3930" s="39"/>
      <c r="I3930" s="39"/>
      <c r="J3930" s="39"/>
      <c r="K3930" s="39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5">
      <c r="A3931" s="52"/>
      <c r="B3931" s="53"/>
      <c r="C3931" s="39"/>
      <c r="D3931" s="39"/>
      <c r="E3931" s="39"/>
      <c r="F3931" s="39"/>
      <c r="G3931" s="39"/>
      <c r="H3931" s="39"/>
      <c r="I3931" s="39"/>
      <c r="J3931" s="39"/>
      <c r="K3931" s="39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5">
      <c r="A3932" s="52"/>
      <c r="B3932" s="53"/>
      <c r="C3932" s="39"/>
      <c r="D3932" s="39"/>
      <c r="E3932" s="39"/>
      <c r="F3932" s="39"/>
      <c r="G3932" s="39"/>
      <c r="H3932" s="39"/>
      <c r="I3932" s="39"/>
      <c r="J3932" s="39"/>
      <c r="K3932" s="39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5">
      <c r="A3933" s="52"/>
      <c r="B3933" s="53"/>
      <c r="C3933" s="39"/>
      <c r="D3933" s="39"/>
      <c r="E3933" s="39"/>
      <c r="F3933" s="39"/>
      <c r="G3933" s="39"/>
      <c r="H3933" s="39"/>
      <c r="I3933" s="39"/>
      <c r="J3933" s="39"/>
      <c r="K3933" s="39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5">
      <c r="A3934" s="52"/>
      <c r="B3934" s="53"/>
      <c r="C3934" s="39"/>
      <c r="D3934" s="39"/>
      <c r="E3934" s="39"/>
      <c r="F3934" s="39"/>
      <c r="G3934" s="39"/>
      <c r="H3934" s="39"/>
      <c r="I3934" s="39"/>
      <c r="J3934" s="39"/>
      <c r="K3934" s="39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5">
      <c r="A3935" s="52"/>
      <c r="B3935" s="53"/>
      <c r="C3935" s="39"/>
      <c r="D3935" s="39"/>
      <c r="E3935" s="39"/>
      <c r="F3935" s="39"/>
      <c r="G3935" s="39"/>
      <c r="H3935" s="39"/>
      <c r="I3935" s="39"/>
      <c r="J3935" s="39"/>
      <c r="K3935" s="39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5">
      <c r="A3936" s="52"/>
      <c r="B3936" s="53"/>
      <c r="C3936" s="39"/>
      <c r="D3936" s="39"/>
      <c r="E3936" s="39"/>
      <c r="F3936" s="39"/>
      <c r="G3936" s="39"/>
      <c r="H3936" s="39"/>
      <c r="I3936" s="39"/>
      <c r="J3936" s="39"/>
      <c r="K3936" s="39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5">
      <c r="A3937" s="52"/>
      <c r="B3937" s="53"/>
      <c r="C3937" s="39"/>
      <c r="D3937" s="39"/>
      <c r="E3937" s="39"/>
      <c r="F3937" s="39"/>
      <c r="G3937" s="39"/>
      <c r="H3937" s="39"/>
      <c r="I3937" s="39"/>
      <c r="J3937" s="39"/>
      <c r="K3937" s="39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5">
      <c r="A3938" s="52"/>
      <c r="B3938" s="53"/>
      <c r="C3938" s="39"/>
      <c r="D3938" s="39"/>
      <c r="E3938" s="39"/>
      <c r="F3938" s="39"/>
      <c r="G3938" s="39"/>
      <c r="H3938" s="39"/>
      <c r="I3938" s="39"/>
      <c r="J3938" s="39"/>
      <c r="K3938" s="39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5">
      <c r="A3939" s="52"/>
      <c r="B3939" s="53"/>
      <c r="C3939" s="39"/>
      <c r="D3939" s="39"/>
      <c r="E3939" s="39"/>
      <c r="F3939" s="39"/>
      <c r="G3939" s="39"/>
      <c r="H3939" s="39"/>
      <c r="I3939" s="39"/>
      <c r="J3939" s="39"/>
      <c r="K3939" s="39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5">
      <c r="A3940" s="52"/>
      <c r="B3940" s="53"/>
      <c r="C3940" s="39"/>
      <c r="D3940" s="39"/>
      <c r="E3940" s="39"/>
      <c r="F3940" s="39"/>
      <c r="G3940" s="39"/>
      <c r="H3940" s="39"/>
      <c r="I3940" s="39"/>
      <c r="J3940" s="39"/>
      <c r="K3940" s="39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5">
      <c r="A3941" s="52"/>
      <c r="B3941" s="53"/>
      <c r="C3941" s="39"/>
      <c r="D3941" s="39"/>
      <c r="E3941" s="39"/>
      <c r="F3941" s="39"/>
      <c r="G3941" s="39"/>
      <c r="H3941" s="39"/>
      <c r="I3941" s="39"/>
      <c r="J3941" s="39"/>
      <c r="K3941" s="39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5">
      <c r="A3942" s="52"/>
      <c r="B3942" s="53"/>
      <c r="C3942" s="39"/>
      <c r="D3942" s="39"/>
      <c r="E3942" s="39"/>
      <c r="F3942" s="39"/>
      <c r="G3942" s="39"/>
      <c r="H3942" s="39"/>
      <c r="I3942" s="39"/>
      <c r="J3942" s="39"/>
      <c r="K3942" s="39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5">
      <c r="A3943" s="52"/>
      <c r="B3943" s="53"/>
      <c r="C3943" s="39"/>
      <c r="D3943" s="39"/>
      <c r="E3943" s="39"/>
      <c r="F3943" s="39"/>
      <c r="G3943" s="39"/>
      <c r="H3943" s="39"/>
      <c r="I3943" s="39"/>
      <c r="J3943" s="39"/>
      <c r="K3943" s="39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5">
      <c r="A3944" s="52"/>
      <c r="B3944" s="53"/>
      <c r="C3944" s="39"/>
      <c r="D3944" s="39"/>
      <c r="E3944" s="39"/>
      <c r="F3944" s="39"/>
      <c r="G3944" s="39"/>
      <c r="H3944" s="39"/>
      <c r="I3944" s="39"/>
      <c r="J3944" s="39"/>
      <c r="K3944" s="39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5">
      <c r="A3945" s="52"/>
      <c r="B3945" s="53"/>
      <c r="C3945" s="39"/>
      <c r="D3945" s="39"/>
      <c r="E3945" s="39"/>
      <c r="F3945" s="39"/>
      <c r="G3945" s="39"/>
      <c r="H3945" s="39"/>
      <c r="I3945" s="39"/>
      <c r="J3945" s="39"/>
      <c r="K3945" s="39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5">
      <c r="A3946" s="52"/>
      <c r="B3946" s="53"/>
      <c r="C3946" s="39"/>
      <c r="D3946" s="39"/>
      <c r="E3946" s="39"/>
      <c r="F3946" s="39"/>
      <c r="G3946" s="39"/>
      <c r="H3946" s="39"/>
      <c r="I3946" s="39"/>
      <c r="J3946" s="39"/>
      <c r="K3946" s="39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5">
      <c r="A3947" s="52"/>
      <c r="B3947" s="53"/>
      <c r="C3947" s="39"/>
      <c r="D3947" s="39"/>
      <c r="E3947" s="39"/>
      <c r="F3947" s="39"/>
      <c r="G3947" s="39"/>
      <c r="H3947" s="39"/>
      <c r="I3947" s="39"/>
      <c r="J3947" s="39"/>
      <c r="K3947" s="39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5">
      <c r="A3948" s="52"/>
      <c r="B3948" s="53"/>
      <c r="C3948" s="39"/>
      <c r="D3948" s="39"/>
      <c r="E3948" s="39"/>
      <c r="F3948" s="39"/>
      <c r="G3948" s="39"/>
      <c r="H3948" s="39"/>
      <c r="I3948" s="39"/>
      <c r="J3948" s="39"/>
      <c r="K3948" s="39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5">
      <c r="A3949" s="52"/>
      <c r="B3949" s="53"/>
      <c r="C3949" s="39"/>
      <c r="D3949" s="39"/>
      <c r="E3949" s="39"/>
      <c r="F3949" s="39"/>
      <c r="G3949" s="39"/>
      <c r="H3949" s="39"/>
      <c r="I3949" s="39"/>
      <c r="J3949" s="39"/>
      <c r="K3949" s="39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5">
      <c r="A3950" s="52"/>
      <c r="B3950" s="53"/>
      <c r="C3950" s="39"/>
      <c r="D3950" s="39"/>
      <c r="E3950" s="39"/>
      <c r="F3950" s="39"/>
      <c r="G3950" s="39"/>
      <c r="H3950" s="39"/>
      <c r="I3950" s="39"/>
      <c r="J3950" s="39"/>
      <c r="K3950" s="39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5">
      <c r="A3951" s="52"/>
      <c r="B3951" s="53"/>
      <c r="C3951" s="39"/>
      <c r="D3951" s="39"/>
      <c r="E3951" s="39"/>
      <c r="F3951" s="39"/>
      <c r="G3951" s="39"/>
      <c r="H3951" s="39"/>
      <c r="I3951" s="39"/>
      <c r="J3951" s="39"/>
      <c r="K3951" s="39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5">
      <c r="A3952" s="52"/>
      <c r="B3952" s="53"/>
      <c r="C3952" s="39"/>
      <c r="D3952" s="39"/>
      <c r="E3952" s="39"/>
      <c r="F3952" s="39"/>
      <c r="G3952" s="39"/>
      <c r="H3952" s="39"/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5">
      <c r="A3953" s="52"/>
      <c r="B3953" s="53"/>
      <c r="C3953" s="39"/>
      <c r="D3953" s="39"/>
      <c r="E3953" s="39"/>
      <c r="F3953" s="39"/>
      <c r="G3953" s="39"/>
      <c r="H3953" s="39"/>
      <c r="I3953" s="39"/>
      <c r="J3953" s="39"/>
      <c r="K3953" s="39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5">
      <c r="A3954" s="52"/>
      <c r="B3954" s="53"/>
      <c r="C3954" s="39"/>
      <c r="D3954" s="39"/>
      <c r="E3954" s="39"/>
      <c r="F3954" s="39"/>
      <c r="G3954" s="39"/>
      <c r="H3954" s="39"/>
      <c r="I3954" s="39"/>
      <c r="J3954" s="39"/>
      <c r="K3954" s="39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5">
      <c r="A3955" s="52"/>
      <c r="B3955" s="53"/>
      <c r="C3955" s="39"/>
      <c r="D3955" s="39"/>
      <c r="E3955" s="39"/>
      <c r="F3955" s="39"/>
      <c r="G3955" s="39"/>
      <c r="H3955" s="39"/>
      <c r="I3955" s="39"/>
      <c r="J3955" s="39"/>
      <c r="K3955" s="39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5">
      <c r="A3956" s="52"/>
      <c r="B3956" s="53"/>
      <c r="C3956" s="39"/>
      <c r="D3956" s="39"/>
      <c r="E3956" s="39"/>
      <c r="F3956" s="39"/>
      <c r="G3956" s="39"/>
      <c r="H3956" s="39"/>
      <c r="I3956" s="39"/>
      <c r="J3956" s="39"/>
      <c r="K3956" s="39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5">
      <c r="A3957" s="52"/>
      <c r="B3957" s="53"/>
      <c r="C3957" s="39"/>
      <c r="D3957" s="39"/>
      <c r="E3957" s="39"/>
      <c r="F3957" s="39"/>
      <c r="G3957" s="39"/>
      <c r="H3957" s="39"/>
      <c r="I3957" s="39"/>
      <c r="J3957" s="39"/>
      <c r="K3957" s="39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5">
      <c r="A3958" s="52"/>
      <c r="B3958" s="53"/>
      <c r="C3958" s="39"/>
      <c r="D3958" s="39"/>
      <c r="E3958" s="39"/>
      <c r="F3958" s="39"/>
      <c r="G3958" s="39"/>
      <c r="H3958" s="39"/>
      <c r="I3958" s="39"/>
      <c r="J3958" s="39"/>
      <c r="K3958" s="39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5">
      <c r="A3959" s="52"/>
      <c r="B3959" s="53"/>
      <c r="C3959" s="39"/>
      <c r="D3959" s="39"/>
      <c r="E3959" s="39"/>
      <c r="F3959" s="39"/>
      <c r="G3959" s="39"/>
      <c r="H3959" s="39"/>
      <c r="I3959" s="39"/>
      <c r="J3959" s="39"/>
      <c r="K3959" s="39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5">
      <c r="A3960" s="52"/>
      <c r="B3960" s="53"/>
      <c r="C3960" s="39"/>
      <c r="D3960" s="39"/>
      <c r="E3960" s="39"/>
      <c r="F3960" s="39"/>
      <c r="G3960" s="39"/>
      <c r="H3960" s="39"/>
      <c r="I3960" s="39"/>
      <c r="J3960" s="39"/>
      <c r="K3960" s="39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5">
      <c r="A3961" s="52"/>
      <c r="B3961" s="53"/>
      <c r="C3961" s="39"/>
      <c r="D3961" s="39"/>
      <c r="E3961" s="39"/>
      <c r="F3961" s="39"/>
      <c r="G3961" s="39"/>
      <c r="H3961" s="39"/>
      <c r="I3961" s="39"/>
      <c r="J3961" s="39"/>
      <c r="K3961" s="39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5">
      <c r="A3962" s="52"/>
      <c r="B3962" s="53"/>
      <c r="C3962" s="39"/>
      <c r="D3962" s="39"/>
      <c r="E3962" s="39"/>
      <c r="F3962" s="39"/>
      <c r="G3962" s="39"/>
      <c r="H3962" s="39"/>
      <c r="I3962" s="39"/>
      <c r="J3962" s="39"/>
      <c r="K3962" s="39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5">
      <c r="A3963" s="52"/>
      <c r="B3963" s="53"/>
      <c r="C3963" s="39"/>
      <c r="D3963" s="39"/>
      <c r="E3963" s="39"/>
      <c r="F3963" s="39"/>
      <c r="G3963" s="39"/>
      <c r="H3963" s="39"/>
      <c r="I3963" s="39"/>
      <c r="J3963" s="39"/>
      <c r="K3963" s="39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5">
      <c r="A3964" s="52"/>
      <c r="B3964" s="53"/>
      <c r="C3964" s="39"/>
      <c r="D3964" s="39"/>
      <c r="E3964" s="39"/>
      <c r="F3964" s="39"/>
      <c r="G3964" s="39"/>
      <c r="H3964" s="39"/>
      <c r="I3964" s="39"/>
      <c r="J3964" s="39"/>
      <c r="K3964" s="39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5">
      <c r="A3965" s="52"/>
      <c r="B3965" s="53"/>
      <c r="C3965" s="39"/>
      <c r="D3965" s="39"/>
      <c r="E3965" s="39"/>
      <c r="F3965" s="39"/>
      <c r="G3965" s="39"/>
      <c r="H3965" s="39"/>
      <c r="I3965" s="39"/>
      <c r="J3965" s="39"/>
      <c r="K3965" s="39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5">
      <c r="A3966" s="52"/>
      <c r="B3966" s="53"/>
      <c r="C3966" s="39"/>
      <c r="D3966" s="39"/>
      <c r="E3966" s="39"/>
      <c r="F3966" s="39"/>
      <c r="G3966" s="39"/>
      <c r="H3966" s="39"/>
      <c r="I3966" s="39"/>
      <c r="J3966" s="39"/>
      <c r="K3966" s="39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5">
      <c r="A3967" s="52"/>
      <c r="B3967" s="53"/>
      <c r="C3967" s="39"/>
      <c r="D3967" s="39"/>
      <c r="E3967" s="39"/>
      <c r="F3967" s="39"/>
      <c r="G3967" s="39"/>
      <c r="H3967" s="39"/>
      <c r="I3967" s="39"/>
      <c r="J3967" s="39"/>
      <c r="K3967" s="39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5">
      <c r="A3968" s="52"/>
      <c r="B3968" s="53"/>
      <c r="C3968" s="39"/>
      <c r="D3968" s="39"/>
      <c r="E3968" s="39"/>
      <c r="F3968" s="39"/>
      <c r="G3968" s="39"/>
      <c r="H3968" s="39"/>
      <c r="I3968" s="39"/>
      <c r="J3968" s="39"/>
      <c r="K3968" s="39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5">
      <c r="A3969" s="52"/>
      <c r="B3969" s="53"/>
      <c r="C3969" s="39"/>
      <c r="D3969" s="39"/>
      <c r="E3969" s="39"/>
      <c r="F3969" s="39"/>
      <c r="G3969" s="39"/>
      <c r="H3969" s="39"/>
      <c r="I3969" s="39"/>
      <c r="J3969" s="39"/>
      <c r="K3969" s="39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5">
      <c r="A3970" s="52"/>
      <c r="B3970" s="53"/>
      <c r="C3970" s="39"/>
      <c r="D3970" s="39"/>
      <c r="E3970" s="39"/>
      <c r="F3970" s="39"/>
      <c r="G3970" s="39"/>
      <c r="H3970" s="39"/>
      <c r="I3970" s="39"/>
      <c r="J3970" s="39"/>
      <c r="K3970" s="39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5">
      <c r="A3971" s="52"/>
      <c r="B3971" s="53"/>
      <c r="C3971" s="39"/>
      <c r="D3971" s="39"/>
      <c r="E3971" s="39"/>
      <c r="F3971" s="39"/>
      <c r="G3971" s="39"/>
      <c r="H3971" s="39"/>
      <c r="I3971" s="39"/>
      <c r="J3971" s="39"/>
      <c r="K3971" s="39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5">
      <c r="A3972" s="52"/>
      <c r="B3972" s="53"/>
      <c r="C3972" s="39"/>
      <c r="D3972" s="39"/>
      <c r="E3972" s="39"/>
      <c r="F3972" s="39"/>
      <c r="G3972" s="39"/>
      <c r="H3972" s="39"/>
      <c r="I3972" s="39"/>
      <c r="J3972" s="39"/>
      <c r="K3972" s="39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5">
      <c r="A3973" s="52"/>
      <c r="B3973" s="53"/>
      <c r="C3973" s="39"/>
      <c r="D3973" s="39"/>
      <c r="E3973" s="39"/>
      <c r="F3973" s="39"/>
      <c r="G3973" s="39"/>
      <c r="H3973" s="39"/>
      <c r="I3973" s="39"/>
      <c r="J3973" s="39"/>
      <c r="K3973" s="39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5">
      <c r="A3974" s="52"/>
      <c r="B3974" s="53"/>
      <c r="C3974" s="39"/>
      <c r="D3974" s="39"/>
      <c r="E3974" s="39"/>
      <c r="F3974" s="39"/>
      <c r="G3974" s="39"/>
      <c r="H3974" s="39"/>
      <c r="I3974" s="39"/>
      <c r="J3974" s="39"/>
      <c r="K3974" s="39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5">
      <c r="A3975" s="52"/>
      <c r="B3975" s="53"/>
      <c r="C3975" s="39"/>
      <c r="D3975" s="39"/>
      <c r="E3975" s="39"/>
      <c r="F3975" s="39"/>
      <c r="G3975" s="39"/>
      <c r="H3975" s="39"/>
      <c r="I3975" s="39"/>
      <c r="J3975" s="39"/>
      <c r="K3975" s="39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5">
      <c r="A3976" s="52"/>
      <c r="B3976" s="53"/>
      <c r="C3976" s="39"/>
      <c r="D3976" s="39"/>
      <c r="E3976" s="39"/>
      <c r="F3976" s="39"/>
      <c r="G3976" s="39"/>
      <c r="H3976" s="39"/>
      <c r="I3976" s="39"/>
      <c r="J3976" s="39"/>
      <c r="K3976" s="39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5">
      <c r="A3977" s="52"/>
      <c r="B3977" s="53"/>
      <c r="C3977" s="39"/>
      <c r="D3977" s="39"/>
      <c r="E3977" s="39"/>
      <c r="F3977" s="39"/>
      <c r="G3977" s="39"/>
      <c r="H3977" s="39"/>
      <c r="I3977" s="39"/>
      <c r="J3977" s="39"/>
      <c r="K3977" s="39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5">
      <c r="A3978" s="52"/>
      <c r="B3978" s="53"/>
      <c r="C3978" s="39"/>
      <c r="D3978" s="39"/>
      <c r="E3978" s="39"/>
      <c r="F3978" s="39"/>
      <c r="G3978" s="39"/>
      <c r="H3978" s="39"/>
      <c r="I3978" s="39"/>
      <c r="J3978" s="39"/>
      <c r="K3978" s="39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5">
      <c r="A3979" s="52"/>
      <c r="B3979" s="53"/>
      <c r="C3979" s="39"/>
      <c r="D3979" s="39"/>
      <c r="E3979" s="39"/>
      <c r="F3979" s="39"/>
      <c r="G3979" s="39"/>
      <c r="H3979" s="39"/>
      <c r="I3979" s="39"/>
      <c r="J3979" s="39"/>
      <c r="K3979" s="39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5">
      <c r="A3980" s="52"/>
      <c r="B3980" s="53"/>
      <c r="C3980" s="39"/>
      <c r="D3980" s="39"/>
      <c r="E3980" s="39"/>
      <c r="F3980" s="39"/>
      <c r="G3980" s="39"/>
      <c r="H3980" s="39"/>
      <c r="I3980" s="39"/>
      <c r="J3980" s="39"/>
      <c r="K3980" s="39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5">
      <c r="A3981" s="52"/>
      <c r="B3981" s="53"/>
      <c r="C3981" s="39"/>
      <c r="D3981" s="39"/>
      <c r="E3981" s="39"/>
      <c r="F3981" s="39"/>
      <c r="G3981" s="39"/>
      <c r="H3981" s="39"/>
      <c r="I3981" s="39"/>
      <c r="J3981" s="39"/>
      <c r="K3981" s="39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5">
      <c r="A3982" s="52"/>
      <c r="B3982" s="53"/>
      <c r="C3982" s="39"/>
      <c r="D3982" s="39"/>
      <c r="E3982" s="39"/>
      <c r="F3982" s="39"/>
      <c r="G3982" s="39"/>
      <c r="H3982" s="39"/>
      <c r="I3982" s="39"/>
      <c r="J3982" s="39"/>
      <c r="K3982" s="39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5">
      <c r="A3983" s="52"/>
      <c r="B3983" s="53"/>
      <c r="C3983" s="39"/>
      <c r="D3983" s="39"/>
      <c r="E3983" s="39"/>
      <c r="F3983" s="39"/>
      <c r="G3983" s="39"/>
      <c r="H3983" s="39"/>
      <c r="I3983" s="39"/>
      <c r="J3983" s="39"/>
      <c r="K3983" s="39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5">
      <c r="A3984" s="52"/>
      <c r="B3984" s="53"/>
      <c r="C3984" s="39"/>
      <c r="D3984" s="39"/>
      <c r="E3984" s="39"/>
      <c r="F3984" s="39"/>
      <c r="G3984" s="39"/>
      <c r="H3984" s="39"/>
      <c r="I3984" s="39"/>
      <c r="J3984" s="39"/>
      <c r="K3984" s="39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5">
      <c r="A3985" s="52"/>
      <c r="B3985" s="53"/>
      <c r="C3985" s="39"/>
      <c r="D3985" s="39"/>
      <c r="E3985" s="39"/>
      <c r="F3985" s="39"/>
      <c r="G3985" s="39"/>
      <c r="H3985" s="39"/>
      <c r="I3985" s="39"/>
      <c r="J3985" s="39"/>
      <c r="K3985" s="39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5">
      <c r="A3986" s="52"/>
      <c r="B3986" s="53"/>
      <c r="C3986" s="39"/>
      <c r="D3986" s="39"/>
      <c r="E3986" s="39"/>
      <c r="F3986" s="39"/>
      <c r="G3986" s="39"/>
      <c r="H3986" s="39"/>
      <c r="I3986" s="39"/>
      <c r="J3986" s="39"/>
      <c r="K3986" s="39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5">
      <c r="A3987" s="52"/>
      <c r="B3987" s="53"/>
      <c r="C3987" s="39"/>
      <c r="D3987" s="39"/>
      <c r="E3987" s="39"/>
      <c r="F3987" s="39"/>
      <c r="G3987" s="39"/>
      <c r="H3987" s="39"/>
      <c r="I3987" s="39"/>
      <c r="J3987" s="39"/>
      <c r="K3987" s="39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5">
      <c r="A3988" s="52"/>
      <c r="B3988" s="53"/>
      <c r="C3988" s="39"/>
      <c r="D3988" s="39"/>
      <c r="E3988" s="39"/>
      <c r="F3988" s="39"/>
      <c r="G3988" s="39"/>
      <c r="H3988" s="39"/>
      <c r="I3988" s="39"/>
      <c r="J3988" s="39"/>
      <c r="K3988" s="39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5">
      <c r="A3989" s="52"/>
      <c r="B3989" s="53"/>
      <c r="C3989" s="39"/>
      <c r="D3989" s="39"/>
      <c r="E3989" s="39"/>
      <c r="F3989" s="39"/>
      <c r="G3989" s="39"/>
      <c r="H3989" s="39"/>
      <c r="I3989" s="39"/>
      <c r="J3989" s="39"/>
      <c r="K3989" s="39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5">
      <c r="A3990" s="52"/>
      <c r="B3990" s="53"/>
      <c r="C3990" s="39"/>
      <c r="D3990" s="39"/>
      <c r="E3990" s="39"/>
      <c r="F3990" s="39"/>
      <c r="G3990" s="39"/>
      <c r="H3990" s="39"/>
      <c r="I3990" s="39"/>
      <c r="J3990" s="39"/>
      <c r="K3990" s="39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5">
      <c r="A3991" s="52"/>
      <c r="B3991" s="53"/>
      <c r="C3991" s="39"/>
      <c r="D3991" s="39"/>
      <c r="E3991" s="39"/>
      <c r="F3991" s="39"/>
      <c r="G3991" s="39"/>
      <c r="H3991" s="39"/>
      <c r="I3991" s="39"/>
      <c r="J3991" s="39"/>
      <c r="K3991" s="39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5">
      <c r="A3992" s="52"/>
      <c r="B3992" s="53"/>
      <c r="C3992" s="39"/>
      <c r="D3992" s="39"/>
      <c r="E3992" s="39"/>
      <c r="F3992" s="39"/>
      <c r="G3992" s="39"/>
      <c r="H3992" s="39"/>
      <c r="I3992" s="39"/>
      <c r="J3992" s="39"/>
      <c r="K3992" s="39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5">
      <c r="A3993" s="52"/>
      <c r="B3993" s="53"/>
      <c r="C3993" s="39"/>
      <c r="D3993" s="39"/>
      <c r="E3993" s="39"/>
      <c r="F3993" s="39"/>
      <c r="G3993" s="39"/>
      <c r="H3993" s="39"/>
      <c r="I3993" s="39"/>
      <c r="J3993" s="39"/>
      <c r="K3993" s="39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5">
      <c r="A3994" s="52"/>
      <c r="B3994" s="53"/>
      <c r="C3994" s="39"/>
      <c r="D3994" s="39"/>
      <c r="E3994" s="39"/>
      <c r="F3994" s="39"/>
      <c r="G3994" s="39"/>
      <c r="H3994" s="39"/>
      <c r="I3994" s="39"/>
      <c r="J3994" s="39"/>
      <c r="K3994" s="39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5">
      <c r="A3995" s="52"/>
      <c r="B3995" s="53"/>
      <c r="C3995" s="39"/>
      <c r="D3995" s="39"/>
      <c r="E3995" s="39"/>
      <c r="F3995" s="39"/>
      <c r="G3995" s="39"/>
      <c r="H3995" s="39"/>
      <c r="I3995" s="39"/>
      <c r="J3995" s="39"/>
      <c r="K3995" s="39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5">
      <c r="A3996" s="52"/>
      <c r="B3996" s="53"/>
      <c r="C3996" s="39"/>
      <c r="D3996" s="39"/>
      <c r="E3996" s="39"/>
      <c r="F3996" s="39"/>
      <c r="G3996" s="39"/>
      <c r="H3996" s="39"/>
      <c r="I3996" s="39"/>
      <c r="J3996" s="39"/>
      <c r="K3996" s="39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5">
      <c r="A3997" s="52"/>
      <c r="B3997" s="53"/>
      <c r="C3997" s="39"/>
      <c r="D3997" s="39"/>
      <c r="E3997" s="39"/>
      <c r="F3997" s="39"/>
      <c r="G3997" s="39"/>
      <c r="H3997" s="39"/>
      <c r="I3997" s="39"/>
      <c r="J3997" s="39"/>
      <c r="K3997" s="39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5">
      <c r="A3998" s="52"/>
      <c r="B3998" s="53"/>
      <c r="C3998" s="39"/>
      <c r="D3998" s="39"/>
      <c r="E3998" s="39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5">
      <c r="A3999" s="52"/>
      <c r="B3999" s="53"/>
      <c r="C3999" s="39"/>
      <c r="D3999" s="39"/>
      <c r="E3999" s="39"/>
      <c r="F3999" s="39"/>
      <c r="G3999" s="39"/>
      <c r="H3999" s="39"/>
      <c r="I3999" s="39"/>
      <c r="J3999" s="39"/>
      <c r="K3999" s="39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5">
      <c r="A4000" s="52"/>
      <c r="B4000" s="53"/>
      <c r="C4000" s="39"/>
      <c r="D4000" s="39"/>
      <c r="E4000" s="39"/>
      <c r="F4000" s="39"/>
      <c r="G4000" s="39"/>
      <c r="H4000" s="39"/>
      <c r="I4000" s="39"/>
      <c r="J4000" s="39"/>
      <c r="K4000" s="39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5">
      <c r="A4001" s="52"/>
      <c r="B4001" s="53"/>
      <c r="C4001" s="39"/>
      <c r="D4001" s="39"/>
      <c r="E4001" s="39"/>
      <c r="F4001" s="39"/>
      <c r="G4001" s="39"/>
      <c r="H4001" s="39"/>
      <c r="I4001" s="39"/>
      <c r="J4001" s="39"/>
      <c r="K4001" s="39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5">
      <c r="A4002" s="52"/>
      <c r="B4002" s="53"/>
      <c r="C4002" s="39"/>
      <c r="D4002" s="39"/>
      <c r="E4002" s="39"/>
      <c r="F4002" s="39"/>
      <c r="G4002" s="39"/>
      <c r="H4002" s="39"/>
      <c r="I4002" s="39"/>
      <c r="J4002" s="39"/>
      <c r="K4002" s="39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5">
      <c r="A4003" s="52"/>
      <c r="B4003" s="53"/>
      <c r="C4003" s="39"/>
      <c r="D4003" s="39"/>
      <c r="E4003" s="39"/>
      <c r="F4003" s="39"/>
      <c r="G4003" s="39"/>
      <c r="H4003" s="39"/>
      <c r="I4003" s="39"/>
      <c r="J4003" s="39"/>
      <c r="K4003" s="39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5">
      <c r="A4004" s="52"/>
      <c r="B4004" s="53"/>
      <c r="C4004" s="39"/>
      <c r="D4004" s="39"/>
      <c r="E4004" s="39"/>
      <c r="F4004" s="39"/>
      <c r="G4004" s="39"/>
      <c r="H4004" s="39"/>
      <c r="I4004" s="39"/>
      <c r="J4004" s="39"/>
      <c r="K4004" s="39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5">
      <c r="A4005" s="52"/>
      <c r="B4005" s="53"/>
      <c r="C4005" s="39"/>
      <c r="D4005" s="39"/>
      <c r="E4005" s="39"/>
      <c r="F4005" s="39"/>
      <c r="G4005" s="39"/>
      <c r="H4005" s="39"/>
      <c r="I4005" s="39"/>
      <c r="J4005" s="39"/>
      <c r="K4005" s="39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5">
      <c r="A4006" s="52"/>
      <c r="B4006" s="53"/>
      <c r="C4006" s="39"/>
      <c r="D4006" s="39"/>
      <c r="E4006" s="39"/>
      <c r="F4006" s="39"/>
      <c r="G4006" s="39"/>
      <c r="H4006" s="39"/>
      <c r="I4006" s="39"/>
      <c r="J4006" s="39"/>
      <c r="K4006" s="39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5">
      <c r="A4007" s="52"/>
      <c r="B4007" s="53"/>
      <c r="C4007" s="39"/>
      <c r="D4007" s="39"/>
      <c r="E4007" s="39"/>
      <c r="F4007" s="39"/>
      <c r="G4007" s="39"/>
      <c r="H4007" s="39"/>
      <c r="I4007" s="39"/>
      <c r="J4007" s="39"/>
      <c r="K4007" s="39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5">
      <c r="A4008" s="52"/>
      <c r="B4008" s="53"/>
      <c r="C4008" s="39"/>
      <c r="D4008" s="39"/>
      <c r="E4008" s="39"/>
      <c r="F4008" s="39"/>
      <c r="G4008" s="39"/>
      <c r="H4008" s="39"/>
      <c r="I4008" s="39"/>
      <c r="J4008" s="39"/>
      <c r="K4008" s="39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5">
      <c r="A4009" s="52"/>
      <c r="B4009" s="53"/>
      <c r="C4009" s="39"/>
      <c r="D4009" s="39"/>
      <c r="E4009" s="39"/>
      <c r="F4009" s="39"/>
      <c r="G4009" s="39"/>
      <c r="H4009" s="39"/>
      <c r="I4009" s="39"/>
      <c r="J4009" s="39"/>
      <c r="K4009" s="39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5">
      <c r="A4010" s="52"/>
      <c r="B4010" s="53"/>
      <c r="C4010" s="39"/>
      <c r="D4010" s="39"/>
      <c r="E4010" s="39"/>
      <c r="F4010" s="39"/>
      <c r="G4010" s="39"/>
      <c r="H4010" s="39"/>
      <c r="I4010" s="39"/>
      <c r="J4010" s="39"/>
      <c r="K4010" s="39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5">
      <c r="A4011" s="52"/>
      <c r="B4011" s="53"/>
      <c r="C4011" s="39"/>
      <c r="D4011" s="39"/>
      <c r="E4011" s="39"/>
      <c r="F4011" s="39"/>
      <c r="G4011" s="39"/>
      <c r="H4011" s="39"/>
      <c r="I4011" s="39"/>
      <c r="J4011" s="39"/>
      <c r="K4011" s="39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5">
      <c r="A4012" s="52"/>
      <c r="B4012" s="53"/>
      <c r="C4012" s="39"/>
      <c r="D4012" s="39"/>
      <c r="E4012" s="39"/>
      <c r="F4012" s="39"/>
      <c r="G4012" s="39"/>
      <c r="H4012" s="39"/>
      <c r="I4012" s="39"/>
      <c r="J4012" s="39"/>
      <c r="K4012" s="39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5">
      <c r="A4013" s="52"/>
      <c r="B4013" s="53"/>
      <c r="C4013" s="39"/>
      <c r="D4013" s="39"/>
      <c r="E4013" s="39"/>
      <c r="F4013" s="39"/>
      <c r="G4013" s="39"/>
      <c r="H4013" s="39"/>
      <c r="I4013" s="39"/>
      <c r="J4013" s="39"/>
      <c r="K4013" s="39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5">
      <c r="A4014" s="52"/>
      <c r="B4014" s="53"/>
      <c r="C4014" s="39"/>
      <c r="D4014" s="39"/>
      <c r="E4014" s="39"/>
      <c r="F4014" s="39"/>
      <c r="G4014" s="39"/>
      <c r="H4014" s="39"/>
      <c r="I4014" s="39"/>
      <c r="J4014" s="39"/>
      <c r="K4014" s="39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5">
      <c r="A4015" s="52"/>
      <c r="B4015" s="53"/>
      <c r="C4015" s="39"/>
      <c r="D4015" s="39"/>
      <c r="E4015" s="39"/>
      <c r="F4015" s="39"/>
      <c r="G4015" s="39"/>
      <c r="H4015" s="39"/>
      <c r="I4015" s="39"/>
      <c r="J4015" s="39"/>
      <c r="K4015" s="39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5">
      <c r="A4016" s="52"/>
      <c r="B4016" s="53"/>
      <c r="C4016" s="39"/>
      <c r="D4016" s="39"/>
      <c r="E4016" s="39"/>
      <c r="F4016" s="39"/>
      <c r="G4016" s="39"/>
      <c r="H4016" s="39"/>
      <c r="I4016" s="39"/>
      <c r="J4016" s="39"/>
      <c r="K4016" s="39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5">
      <c r="A4017" s="52"/>
      <c r="B4017" s="53"/>
      <c r="C4017" s="39"/>
      <c r="D4017" s="39"/>
      <c r="E4017" s="39"/>
      <c r="F4017" s="39"/>
      <c r="G4017" s="39"/>
      <c r="H4017" s="39"/>
      <c r="I4017" s="39"/>
      <c r="J4017" s="39"/>
      <c r="K4017" s="39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5">
      <c r="A4018" s="52"/>
      <c r="B4018" s="53"/>
      <c r="C4018" s="39"/>
      <c r="D4018" s="39"/>
      <c r="E4018" s="39"/>
      <c r="F4018" s="39"/>
      <c r="G4018" s="39"/>
      <c r="H4018" s="39"/>
      <c r="I4018" s="39"/>
      <c r="J4018" s="39"/>
      <c r="K4018" s="39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5">
      <c r="A4019" s="52"/>
      <c r="B4019" s="53"/>
      <c r="C4019" s="39"/>
      <c r="D4019" s="39"/>
      <c r="E4019" s="39"/>
      <c r="F4019" s="39"/>
      <c r="G4019" s="39"/>
      <c r="H4019" s="39"/>
      <c r="I4019" s="39"/>
      <c r="J4019" s="39"/>
      <c r="K4019" s="39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5">
      <c r="A4020" s="52"/>
      <c r="B4020" s="53"/>
      <c r="C4020" s="39"/>
      <c r="D4020" s="39"/>
      <c r="E4020" s="39"/>
      <c r="F4020" s="39"/>
      <c r="G4020" s="39"/>
      <c r="H4020" s="39"/>
      <c r="I4020" s="39"/>
      <c r="J4020" s="39"/>
      <c r="K4020" s="39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5">
      <c r="A4021" s="52"/>
      <c r="B4021" s="53"/>
      <c r="C4021" s="39"/>
      <c r="D4021" s="39"/>
      <c r="E4021" s="39"/>
      <c r="F4021" s="39"/>
      <c r="G4021" s="39"/>
      <c r="H4021" s="39"/>
      <c r="I4021" s="39"/>
      <c r="J4021" s="39"/>
      <c r="K4021" s="39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5">
      <c r="A4022" s="52"/>
      <c r="B4022" s="53"/>
      <c r="C4022" s="39"/>
      <c r="D4022" s="39"/>
      <c r="E4022" s="39"/>
      <c r="F4022" s="39"/>
      <c r="G4022" s="39"/>
      <c r="H4022" s="39"/>
      <c r="I4022" s="39"/>
      <c r="J4022" s="39"/>
      <c r="K4022" s="39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5">
      <c r="A4023" s="52"/>
      <c r="B4023" s="53"/>
      <c r="C4023" s="39"/>
      <c r="D4023" s="39"/>
      <c r="E4023" s="39"/>
      <c r="F4023" s="39"/>
      <c r="G4023" s="39"/>
      <c r="H4023" s="39"/>
      <c r="I4023" s="39"/>
      <c r="J4023" s="39"/>
      <c r="K4023" s="39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5">
      <c r="A4024" s="52"/>
      <c r="B4024" s="53"/>
      <c r="C4024" s="39"/>
      <c r="D4024" s="39"/>
      <c r="E4024" s="39"/>
      <c r="F4024" s="39"/>
      <c r="G4024" s="39"/>
      <c r="H4024" s="39"/>
      <c r="I4024" s="39"/>
      <c r="J4024" s="39"/>
      <c r="K4024" s="39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5">
      <c r="A4025" s="52"/>
      <c r="B4025" s="53"/>
      <c r="C4025" s="39"/>
      <c r="D4025" s="39"/>
      <c r="E4025" s="39"/>
      <c r="F4025" s="39"/>
      <c r="G4025" s="39"/>
      <c r="H4025" s="39"/>
      <c r="I4025" s="39"/>
      <c r="J4025" s="39"/>
      <c r="K4025" s="39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5">
      <c r="A4026" s="52"/>
      <c r="B4026" s="53"/>
      <c r="C4026" s="39"/>
      <c r="D4026" s="39"/>
      <c r="E4026" s="39"/>
      <c r="F4026" s="39"/>
      <c r="G4026" s="39"/>
      <c r="H4026" s="39"/>
      <c r="I4026" s="39"/>
      <c r="J4026" s="39"/>
      <c r="K4026" s="39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5">
      <c r="A4027" s="52"/>
      <c r="B4027" s="53"/>
      <c r="C4027" s="39"/>
      <c r="D4027" s="39"/>
      <c r="E4027" s="39"/>
      <c r="F4027" s="39"/>
      <c r="G4027" s="39"/>
      <c r="H4027" s="39"/>
      <c r="I4027" s="39"/>
      <c r="J4027" s="39"/>
      <c r="K4027" s="39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5">
      <c r="A4028" s="52"/>
      <c r="B4028" s="53"/>
      <c r="C4028" s="39"/>
      <c r="D4028" s="39"/>
      <c r="E4028" s="39"/>
      <c r="F4028" s="39"/>
      <c r="G4028" s="39"/>
      <c r="H4028" s="39"/>
      <c r="I4028" s="39"/>
      <c r="J4028" s="39"/>
      <c r="K4028" s="39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5">
      <c r="A4029" s="52"/>
      <c r="B4029" s="53"/>
      <c r="C4029" s="39"/>
      <c r="D4029" s="39"/>
      <c r="E4029" s="39"/>
      <c r="F4029" s="39"/>
      <c r="G4029" s="39"/>
      <c r="H4029" s="39"/>
      <c r="I4029" s="39"/>
      <c r="J4029" s="39"/>
      <c r="K4029" s="39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5">
      <c r="A4030" s="52"/>
      <c r="B4030" s="53"/>
      <c r="C4030" s="39"/>
      <c r="D4030" s="39"/>
      <c r="E4030" s="39"/>
      <c r="F4030" s="39"/>
      <c r="G4030" s="39"/>
      <c r="H4030" s="39"/>
      <c r="I4030" s="39"/>
      <c r="J4030" s="39"/>
      <c r="K4030" s="39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5">
      <c r="A4031" s="52"/>
      <c r="B4031" s="53"/>
      <c r="C4031" s="39"/>
      <c r="D4031" s="39"/>
      <c r="E4031" s="39"/>
      <c r="F4031" s="39"/>
      <c r="G4031" s="39"/>
      <c r="H4031" s="39"/>
      <c r="I4031" s="39"/>
      <c r="J4031" s="39"/>
      <c r="K4031" s="39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5">
      <c r="A4032" s="52"/>
      <c r="B4032" s="53"/>
      <c r="C4032" s="39"/>
      <c r="D4032" s="39"/>
      <c r="E4032" s="39"/>
      <c r="F4032" s="39"/>
      <c r="G4032" s="39"/>
      <c r="H4032" s="39"/>
      <c r="I4032" s="39"/>
      <c r="J4032" s="39"/>
      <c r="K4032" s="39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5">
      <c r="A4033" s="52"/>
      <c r="B4033" s="53"/>
      <c r="C4033" s="39"/>
      <c r="D4033" s="39"/>
      <c r="E4033" s="39"/>
      <c r="F4033" s="39"/>
      <c r="G4033" s="39"/>
      <c r="H4033" s="39"/>
      <c r="I4033" s="39"/>
      <c r="J4033" s="39"/>
      <c r="K4033" s="39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5">
      <c r="A4034" s="52"/>
      <c r="B4034" s="53"/>
      <c r="C4034" s="39"/>
      <c r="D4034" s="39"/>
      <c r="E4034" s="39"/>
      <c r="F4034" s="39"/>
      <c r="G4034" s="39"/>
      <c r="H4034" s="39"/>
      <c r="I4034" s="39"/>
      <c r="J4034" s="39"/>
      <c r="K4034" s="39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5">
      <c r="A4035" s="52"/>
      <c r="B4035" s="53"/>
      <c r="C4035" s="39"/>
      <c r="D4035" s="39"/>
      <c r="E4035" s="39"/>
      <c r="F4035" s="39"/>
      <c r="G4035" s="39"/>
      <c r="H4035" s="39"/>
      <c r="I4035" s="39"/>
      <c r="J4035" s="39"/>
      <c r="K4035" s="39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5">
      <c r="A4036" s="52"/>
      <c r="B4036" s="53"/>
      <c r="C4036" s="39"/>
      <c r="D4036" s="39"/>
      <c r="E4036" s="39"/>
      <c r="F4036" s="39"/>
      <c r="G4036" s="39"/>
      <c r="H4036" s="39"/>
      <c r="I4036" s="39"/>
      <c r="J4036" s="39"/>
      <c r="K4036" s="39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5">
      <c r="A4037" s="52"/>
      <c r="B4037" s="53"/>
      <c r="C4037" s="39"/>
      <c r="D4037" s="39"/>
      <c r="E4037" s="39"/>
      <c r="F4037" s="39"/>
      <c r="G4037" s="39"/>
      <c r="H4037" s="39"/>
      <c r="I4037" s="39"/>
      <c r="J4037" s="39"/>
      <c r="K4037" s="39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5">
      <c r="A4038" s="52"/>
      <c r="B4038" s="53"/>
      <c r="C4038" s="39"/>
      <c r="D4038" s="39"/>
      <c r="E4038" s="39"/>
      <c r="F4038" s="39"/>
      <c r="G4038" s="39"/>
      <c r="H4038" s="39"/>
      <c r="I4038" s="39"/>
      <c r="J4038" s="39"/>
      <c r="K4038" s="39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5">
      <c r="A4039" s="52"/>
      <c r="B4039" s="53"/>
      <c r="C4039" s="39"/>
      <c r="D4039" s="39"/>
      <c r="E4039" s="39"/>
      <c r="F4039" s="39"/>
      <c r="G4039" s="39"/>
      <c r="H4039" s="39"/>
      <c r="I4039" s="39"/>
      <c r="J4039" s="39"/>
      <c r="K4039" s="39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5">
      <c r="A4040" s="52"/>
      <c r="B4040" s="53"/>
      <c r="C4040" s="39"/>
      <c r="D4040" s="39"/>
      <c r="E4040" s="39"/>
      <c r="F4040" s="39"/>
      <c r="G4040" s="39"/>
      <c r="H4040" s="39"/>
      <c r="I4040" s="39"/>
      <c r="J4040" s="39"/>
      <c r="K4040" s="39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5">
      <c r="A4041" s="52"/>
      <c r="B4041" s="53"/>
      <c r="C4041" s="39"/>
      <c r="D4041" s="39"/>
      <c r="E4041" s="39"/>
      <c r="F4041" s="39"/>
      <c r="G4041" s="39"/>
      <c r="H4041" s="39"/>
      <c r="I4041" s="39"/>
      <c r="J4041" s="39"/>
      <c r="K4041" s="39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5">
      <c r="A4042" s="52"/>
      <c r="B4042" s="53"/>
      <c r="C4042" s="39"/>
      <c r="D4042" s="39"/>
      <c r="E4042" s="39"/>
      <c r="F4042" s="39"/>
      <c r="G4042" s="39"/>
      <c r="H4042" s="39"/>
      <c r="I4042" s="39"/>
      <c r="J4042" s="39"/>
      <c r="K4042" s="39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5">
      <c r="A4043" s="52"/>
      <c r="B4043" s="53"/>
      <c r="C4043" s="39"/>
      <c r="D4043" s="39"/>
      <c r="E4043" s="39"/>
      <c r="F4043" s="39"/>
      <c r="G4043" s="39"/>
      <c r="H4043" s="39"/>
      <c r="I4043" s="39"/>
      <c r="J4043" s="39"/>
      <c r="K4043" s="39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5">
      <c r="A4044" s="52"/>
      <c r="B4044" s="53"/>
      <c r="C4044" s="39"/>
      <c r="D4044" s="39"/>
      <c r="E4044" s="39"/>
      <c r="F4044" s="39"/>
      <c r="G4044" s="39"/>
      <c r="H4044" s="39"/>
      <c r="I4044" s="39"/>
      <c r="J4044" s="39"/>
      <c r="K4044" s="39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5">
      <c r="A4045" s="52"/>
      <c r="B4045" s="53"/>
      <c r="C4045" s="39"/>
      <c r="D4045" s="39"/>
      <c r="E4045" s="39"/>
      <c r="F4045" s="39"/>
      <c r="G4045" s="39"/>
      <c r="H4045" s="39"/>
      <c r="I4045" s="39"/>
      <c r="J4045" s="39"/>
      <c r="K4045" s="39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5">
      <c r="A4046" s="52"/>
      <c r="B4046" s="53"/>
      <c r="C4046" s="39"/>
      <c r="D4046" s="39"/>
      <c r="E4046" s="39"/>
      <c r="F4046" s="39"/>
      <c r="G4046" s="39"/>
      <c r="H4046" s="39"/>
      <c r="I4046" s="39"/>
      <c r="J4046" s="39"/>
      <c r="K4046" s="39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5">
      <c r="A4047" s="52"/>
      <c r="B4047" s="53"/>
      <c r="C4047" s="39"/>
      <c r="D4047" s="39"/>
      <c r="E4047" s="39"/>
      <c r="F4047" s="39"/>
      <c r="G4047" s="39"/>
      <c r="H4047" s="39"/>
      <c r="I4047" s="39"/>
      <c r="J4047" s="39"/>
      <c r="K4047" s="39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5">
      <c r="A4048" s="52"/>
      <c r="B4048" s="53"/>
      <c r="C4048" s="39"/>
      <c r="D4048" s="39"/>
      <c r="E4048" s="39"/>
      <c r="F4048" s="39"/>
      <c r="G4048" s="39"/>
      <c r="H4048" s="39"/>
      <c r="I4048" s="39"/>
      <c r="J4048" s="39"/>
      <c r="K4048" s="39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5">
      <c r="A4049" s="52"/>
      <c r="B4049" s="53"/>
      <c r="C4049" s="39"/>
      <c r="D4049" s="39"/>
      <c r="E4049" s="39"/>
      <c r="F4049" s="39"/>
      <c r="G4049" s="39"/>
      <c r="H4049" s="39"/>
      <c r="I4049" s="39"/>
      <c r="J4049" s="39"/>
      <c r="K4049" s="39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5">
      <c r="A4050" s="52"/>
      <c r="B4050" s="53"/>
      <c r="C4050" s="39"/>
      <c r="D4050" s="39"/>
      <c r="E4050" s="39"/>
      <c r="F4050" s="39"/>
      <c r="G4050" s="39"/>
      <c r="H4050" s="39"/>
      <c r="I4050" s="39"/>
      <c r="J4050" s="39"/>
      <c r="K4050" s="39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5">
      <c r="A4051" s="52"/>
      <c r="B4051" s="53"/>
      <c r="C4051" s="39"/>
      <c r="D4051" s="39"/>
      <c r="E4051" s="39"/>
      <c r="F4051" s="39"/>
      <c r="G4051" s="39"/>
      <c r="H4051" s="39"/>
      <c r="I4051" s="39"/>
      <c r="J4051" s="39"/>
      <c r="K4051" s="39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5">
      <c r="A4052" s="52"/>
      <c r="B4052" s="53"/>
      <c r="C4052" s="39"/>
      <c r="D4052" s="39"/>
      <c r="E4052" s="39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5">
      <c r="A4053" s="52"/>
      <c r="B4053" s="53"/>
      <c r="C4053" s="39"/>
      <c r="D4053" s="39"/>
      <c r="E4053" s="39"/>
      <c r="F4053" s="39"/>
      <c r="G4053" s="39"/>
      <c r="H4053" s="39"/>
      <c r="I4053" s="39"/>
      <c r="J4053" s="39"/>
      <c r="K4053" s="39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5">
      <c r="A4054" s="52"/>
      <c r="B4054" s="53"/>
      <c r="C4054" s="39"/>
      <c r="D4054" s="39"/>
      <c r="E4054" s="39"/>
      <c r="F4054" s="39"/>
      <c r="G4054" s="39"/>
      <c r="H4054" s="39"/>
      <c r="I4054" s="39"/>
      <c r="J4054" s="39"/>
      <c r="K4054" s="39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5">
      <c r="A4055" s="52"/>
      <c r="B4055" s="53"/>
      <c r="C4055" s="39"/>
      <c r="D4055" s="39"/>
      <c r="E4055" s="39"/>
      <c r="F4055" s="39"/>
      <c r="G4055" s="39"/>
      <c r="H4055" s="39"/>
      <c r="I4055" s="39"/>
      <c r="J4055" s="39"/>
      <c r="K4055" s="39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5">
      <c r="A4056" s="52"/>
      <c r="B4056" s="53"/>
      <c r="C4056" s="39"/>
      <c r="D4056" s="39"/>
      <c r="E4056" s="39"/>
      <c r="F4056" s="39"/>
      <c r="G4056" s="39"/>
      <c r="H4056" s="39"/>
      <c r="I4056" s="39"/>
      <c r="J4056" s="39"/>
      <c r="K4056" s="39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5">
      <c r="A4057" s="52"/>
      <c r="B4057" s="53"/>
      <c r="C4057" s="39"/>
      <c r="D4057" s="39"/>
      <c r="E4057" s="39"/>
      <c r="F4057" s="39"/>
      <c r="G4057" s="39"/>
      <c r="H4057" s="39"/>
      <c r="I4057" s="39"/>
      <c r="J4057" s="39"/>
      <c r="K4057" s="39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5">
      <c r="A4058" s="52"/>
      <c r="B4058" s="53"/>
      <c r="C4058" s="39"/>
      <c r="D4058" s="39"/>
      <c r="E4058" s="39"/>
      <c r="F4058" s="39"/>
      <c r="G4058" s="39"/>
      <c r="H4058" s="39"/>
      <c r="I4058" s="39"/>
      <c r="J4058" s="39"/>
      <c r="K4058" s="39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5">
      <c r="A4059" s="52"/>
      <c r="B4059" s="53"/>
      <c r="C4059" s="39"/>
      <c r="D4059" s="39"/>
      <c r="E4059" s="39"/>
      <c r="F4059" s="39"/>
      <c r="G4059" s="39"/>
      <c r="H4059" s="39"/>
      <c r="I4059" s="39"/>
      <c r="J4059" s="39"/>
      <c r="K4059" s="39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5">
      <c r="A4060" s="52"/>
      <c r="B4060" s="53"/>
      <c r="C4060" s="39"/>
      <c r="D4060" s="39"/>
      <c r="E4060" s="39"/>
      <c r="F4060" s="39"/>
      <c r="G4060" s="39"/>
      <c r="H4060" s="39"/>
      <c r="I4060" s="39"/>
      <c r="J4060" s="39"/>
      <c r="K4060" s="39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5">
      <c r="A4061" s="52"/>
      <c r="B4061" s="53"/>
      <c r="C4061" s="39"/>
      <c r="D4061" s="39"/>
      <c r="E4061" s="39"/>
      <c r="F4061" s="39"/>
      <c r="G4061" s="39"/>
      <c r="H4061" s="39"/>
      <c r="I4061" s="39"/>
      <c r="J4061" s="39"/>
      <c r="K4061" s="39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5">
      <c r="A4062" s="52"/>
      <c r="B4062" s="53"/>
      <c r="C4062" s="39"/>
      <c r="D4062" s="39"/>
      <c r="E4062" s="39"/>
      <c r="F4062" s="39"/>
      <c r="G4062" s="39"/>
      <c r="H4062" s="39"/>
      <c r="I4062" s="39"/>
      <c r="J4062" s="39"/>
      <c r="K4062" s="39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5">
      <c r="A4063" s="52"/>
      <c r="B4063" s="53"/>
      <c r="C4063" s="39"/>
      <c r="D4063" s="39"/>
      <c r="E4063" s="39"/>
      <c r="F4063" s="39"/>
      <c r="G4063" s="39"/>
      <c r="H4063" s="39"/>
      <c r="I4063" s="39"/>
      <c r="J4063" s="39"/>
      <c r="K4063" s="39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5">
      <c r="A4064" s="52"/>
      <c r="B4064" s="53"/>
      <c r="C4064" s="39"/>
      <c r="D4064" s="39"/>
      <c r="E4064" s="39"/>
      <c r="F4064" s="39"/>
      <c r="G4064" s="39"/>
      <c r="H4064" s="39"/>
      <c r="I4064" s="39"/>
      <c r="J4064" s="39"/>
      <c r="K4064" s="39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5">
      <c r="A4065" s="52"/>
      <c r="B4065" s="53"/>
      <c r="C4065" s="39"/>
      <c r="D4065" s="39"/>
      <c r="E4065" s="39"/>
      <c r="F4065" s="39"/>
      <c r="G4065" s="39"/>
      <c r="H4065" s="39"/>
      <c r="I4065" s="39"/>
      <c r="J4065" s="39"/>
      <c r="K4065" s="39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5">
      <c r="A4066" s="52"/>
      <c r="B4066" s="53"/>
      <c r="C4066" s="39"/>
      <c r="D4066" s="39"/>
      <c r="E4066" s="39"/>
      <c r="F4066" s="39"/>
      <c r="G4066" s="39"/>
      <c r="H4066" s="39"/>
      <c r="I4066" s="39"/>
      <c r="J4066" s="39"/>
      <c r="K4066" s="39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5">
      <c r="A4067" s="52"/>
      <c r="B4067" s="53"/>
      <c r="C4067" s="39"/>
      <c r="D4067" s="39"/>
      <c r="E4067" s="39"/>
      <c r="F4067" s="39"/>
      <c r="G4067" s="39"/>
      <c r="H4067" s="39"/>
      <c r="I4067" s="39"/>
      <c r="J4067" s="39"/>
      <c r="K4067" s="39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5">
      <c r="A4068" s="52"/>
      <c r="B4068" s="53"/>
      <c r="C4068" s="39"/>
      <c r="D4068" s="39"/>
      <c r="E4068" s="39"/>
      <c r="F4068" s="39"/>
      <c r="G4068" s="39"/>
      <c r="H4068" s="39"/>
      <c r="I4068" s="39"/>
      <c r="J4068" s="39"/>
      <c r="K4068" s="39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5">
      <c r="A4069" s="52"/>
      <c r="B4069" s="53"/>
      <c r="C4069" s="39"/>
      <c r="D4069" s="39"/>
      <c r="E4069" s="39"/>
      <c r="F4069" s="39"/>
      <c r="G4069" s="39"/>
      <c r="H4069" s="39"/>
      <c r="I4069" s="39"/>
      <c r="J4069" s="39"/>
      <c r="K4069" s="39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5">
      <c r="A4070" s="52"/>
      <c r="B4070" s="53"/>
      <c r="C4070" s="39"/>
      <c r="D4070" s="39"/>
      <c r="E4070" s="39"/>
      <c r="F4070" s="39"/>
      <c r="G4070" s="39"/>
      <c r="H4070" s="39"/>
      <c r="I4070" s="39"/>
      <c r="J4070" s="39"/>
      <c r="K4070" s="39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5">
      <c r="A4071" s="52"/>
      <c r="B4071" s="53"/>
      <c r="C4071" s="39"/>
      <c r="D4071" s="39"/>
      <c r="E4071" s="39"/>
      <c r="F4071" s="39"/>
      <c r="G4071" s="39"/>
      <c r="H4071" s="39"/>
      <c r="I4071" s="39"/>
      <c r="J4071" s="39"/>
      <c r="K4071" s="39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5">
      <c r="A4072" s="52"/>
      <c r="B4072" s="53"/>
      <c r="C4072" s="39"/>
      <c r="D4072" s="39"/>
      <c r="E4072" s="39"/>
      <c r="F4072" s="39"/>
      <c r="G4072" s="39"/>
      <c r="H4072" s="39"/>
      <c r="I4072" s="39"/>
      <c r="J4072" s="39"/>
      <c r="K4072" s="39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5">
      <c r="A4073" s="52"/>
      <c r="B4073" s="53"/>
      <c r="C4073" s="39"/>
      <c r="D4073" s="39"/>
      <c r="E4073" s="39"/>
      <c r="F4073" s="39"/>
      <c r="G4073" s="39"/>
      <c r="H4073" s="39"/>
      <c r="I4073" s="39"/>
      <c r="J4073" s="39"/>
      <c r="K4073" s="39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5">
      <c r="A4074" s="52"/>
      <c r="B4074" s="53"/>
      <c r="C4074" s="39"/>
      <c r="D4074" s="39"/>
      <c r="E4074" s="39"/>
      <c r="F4074" s="39"/>
      <c r="G4074" s="39"/>
      <c r="H4074" s="39"/>
      <c r="I4074" s="39"/>
      <c r="J4074" s="39"/>
      <c r="K4074" s="39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5">
      <c r="A4075" s="52"/>
      <c r="B4075" s="53"/>
      <c r="C4075" s="39"/>
      <c r="D4075" s="39"/>
      <c r="E4075" s="39"/>
      <c r="F4075" s="39"/>
      <c r="G4075" s="39"/>
      <c r="H4075" s="39"/>
      <c r="I4075" s="39"/>
      <c r="J4075" s="39"/>
      <c r="K4075" s="39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5">
      <c r="A4076" s="52"/>
      <c r="B4076" s="53"/>
      <c r="C4076" s="39"/>
      <c r="D4076" s="39"/>
      <c r="E4076" s="39"/>
      <c r="F4076" s="39"/>
      <c r="G4076" s="39"/>
      <c r="H4076" s="39"/>
      <c r="I4076" s="39"/>
      <c r="J4076" s="39"/>
      <c r="K4076" s="39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5">
      <c r="A4077" s="52"/>
      <c r="B4077" s="53"/>
      <c r="C4077" s="39"/>
      <c r="D4077" s="39"/>
      <c r="E4077" s="39"/>
      <c r="F4077" s="39"/>
      <c r="G4077" s="39"/>
      <c r="H4077" s="39"/>
      <c r="I4077" s="39"/>
      <c r="J4077" s="39"/>
      <c r="K4077" s="39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5">
      <c r="A4078" s="52"/>
      <c r="B4078" s="53"/>
      <c r="C4078" s="39"/>
      <c r="D4078" s="39"/>
      <c r="E4078" s="39"/>
      <c r="F4078" s="39"/>
      <c r="G4078" s="39"/>
      <c r="H4078" s="39"/>
      <c r="I4078" s="39"/>
      <c r="J4078" s="39"/>
      <c r="K4078" s="39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5">
      <c r="A4079" s="52"/>
      <c r="B4079" s="53"/>
      <c r="C4079" s="39"/>
      <c r="D4079" s="39"/>
      <c r="E4079" s="39"/>
      <c r="F4079" s="39"/>
      <c r="G4079" s="39"/>
      <c r="H4079" s="39"/>
      <c r="I4079" s="39"/>
      <c r="J4079" s="39"/>
      <c r="K4079" s="39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5">
      <c r="A4080" s="52"/>
      <c r="B4080" s="53"/>
      <c r="C4080" s="39"/>
      <c r="D4080" s="39"/>
      <c r="E4080" s="39"/>
      <c r="F4080" s="39"/>
      <c r="G4080" s="39"/>
      <c r="H4080" s="39"/>
      <c r="I4080" s="39"/>
      <c r="J4080" s="39"/>
      <c r="K4080" s="39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5">
      <c r="A4081" s="52"/>
      <c r="B4081" s="53"/>
      <c r="C4081" s="39"/>
      <c r="D4081" s="39"/>
      <c r="E4081" s="39"/>
      <c r="F4081" s="39"/>
      <c r="G4081" s="39"/>
      <c r="H4081" s="39"/>
      <c r="I4081" s="39"/>
      <c r="J4081" s="39"/>
      <c r="K4081" s="39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5">
      <c r="A4082" s="52"/>
      <c r="B4082" s="53"/>
      <c r="C4082" s="39"/>
      <c r="D4082" s="39"/>
      <c r="E4082" s="39"/>
      <c r="F4082" s="39"/>
      <c r="G4082" s="39"/>
      <c r="H4082" s="39"/>
      <c r="I4082" s="39"/>
      <c r="J4082" s="39"/>
      <c r="K4082" s="39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5">
      <c r="A4083" s="52"/>
      <c r="B4083" s="53"/>
      <c r="C4083" s="39"/>
      <c r="D4083" s="39"/>
      <c r="E4083" s="39"/>
      <c r="F4083" s="39"/>
      <c r="G4083" s="39"/>
      <c r="H4083" s="39"/>
      <c r="I4083" s="39"/>
      <c r="J4083" s="39"/>
      <c r="K4083" s="39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5">
      <c r="A4084" s="52"/>
      <c r="B4084" s="53"/>
      <c r="C4084" s="39"/>
      <c r="D4084" s="39"/>
      <c r="E4084" s="39"/>
      <c r="F4084" s="39"/>
      <c r="G4084" s="39"/>
      <c r="H4084" s="39"/>
      <c r="I4084" s="39"/>
      <c r="J4084" s="39"/>
      <c r="K4084" s="39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5">
      <c r="A4085" s="52"/>
      <c r="B4085" s="53"/>
      <c r="C4085" s="39"/>
      <c r="D4085" s="39"/>
      <c r="E4085" s="39"/>
      <c r="F4085" s="39"/>
      <c r="G4085" s="39"/>
      <c r="H4085" s="39"/>
      <c r="I4085" s="39"/>
      <c r="J4085" s="39"/>
      <c r="K4085" s="39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5">
      <c r="A4086" s="52"/>
      <c r="B4086" s="53"/>
      <c r="C4086" s="39"/>
      <c r="D4086" s="39"/>
      <c r="E4086" s="39"/>
      <c r="F4086" s="39"/>
      <c r="G4086" s="39"/>
      <c r="H4086" s="39"/>
      <c r="I4086" s="39"/>
      <c r="J4086" s="39"/>
      <c r="K4086" s="39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5">
      <c r="A4087" s="52"/>
      <c r="B4087" s="53"/>
      <c r="C4087" s="39"/>
      <c r="D4087" s="39"/>
      <c r="E4087" s="39"/>
      <c r="F4087" s="39"/>
      <c r="G4087" s="39"/>
      <c r="H4087" s="39"/>
      <c r="I4087" s="39"/>
      <c r="J4087" s="39"/>
      <c r="K4087" s="39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5">
      <c r="A4088" s="52"/>
      <c r="B4088" s="53"/>
      <c r="C4088" s="39"/>
      <c r="D4088" s="39"/>
      <c r="E4088" s="39"/>
      <c r="F4088" s="39"/>
      <c r="G4088" s="39"/>
      <c r="H4088" s="39"/>
      <c r="I4088" s="39"/>
      <c r="J4088" s="39"/>
      <c r="K4088" s="39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5">
      <c r="A4089" s="52"/>
      <c r="B4089" s="53"/>
      <c r="C4089" s="39"/>
      <c r="D4089" s="39"/>
      <c r="E4089" s="39"/>
      <c r="F4089" s="39"/>
      <c r="G4089" s="39"/>
      <c r="H4089" s="39"/>
      <c r="I4089" s="39"/>
      <c r="J4089" s="39"/>
      <c r="K4089" s="39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5">
      <c r="A4090" s="52"/>
      <c r="B4090" s="53"/>
      <c r="C4090" s="39"/>
      <c r="D4090" s="39"/>
      <c r="E4090" s="39"/>
      <c r="F4090" s="39"/>
      <c r="G4090" s="39"/>
      <c r="H4090" s="39"/>
      <c r="I4090" s="39"/>
      <c r="J4090" s="39"/>
      <c r="K4090" s="39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5">
      <c r="A4091" s="52"/>
      <c r="B4091" s="53"/>
      <c r="C4091" s="39"/>
      <c r="D4091" s="39"/>
      <c r="E4091" s="39"/>
      <c r="F4091" s="39"/>
      <c r="G4091" s="39"/>
      <c r="H4091" s="39"/>
      <c r="I4091" s="39"/>
      <c r="J4091" s="39"/>
      <c r="K4091" s="39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5">
      <c r="A4092" s="52"/>
      <c r="B4092" s="53"/>
      <c r="C4092" s="39"/>
      <c r="D4092" s="39"/>
      <c r="E4092" s="39"/>
      <c r="F4092" s="39"/>
      <c r="G4092" s="39"/>
      <c r="H4092" s="39"/>
      <c r="I4092" s="39"/>
      <c r="J4092" s="39"/>
      <c r="K4092" s="39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5">
      <c r="A4093" s="52"/>
      <c r="B4093" s="53"/>
      <c r="C4093" s="39"/>
      <c r="D4093" s="39"/>
      <c r="E4093" s="39"/>
      <c r="F4093" s="39"/>
      <c r="G4093" s="39"/>
      <c r="H4093" s="39"/>
      <c r="I4093" s="39"/>
      <c r="J4093" s="39"/>
      <c r="K4093" s="39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5">
      <c r="A4094" s="52"/>
      <c r="B4094" s="53"/>
      <c r="C4094" s="39"/>
      <c r="D4094" s="39"/>
      <c r="E4094" s="39"/>
      <c r="F4094" s="39"/>
      <c r="G4094" s="39"/>
      <c r="H4094" s="39"/>
      <c r="I4094" s="39"/>
      <c r="J4094" s="39"/>
      <c r="K4094" s="39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5">
      <c r="A4095" s="52"/>
      <c r="B4095" s="53"/>
      <c r="C4095" s="39"/>
      <c r="D4095" s="39"/>
      <c r="E4095" s="39"/>
      <c r="F4095" s="39"/>
      <c r="G4095" s="39"/>
      <c r="H4095" s="39"/>
      <c r="I4095" s="39"/>
      <c r="J4095" s="39"/>
      <c r="K4095" s="39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5">
      <c r="A4096" s="52"/>
      <c r="B4096" s="53"/>
      <c r="C4096" s="39"/>
      <c r="D4096" s="39"/>
      <c r="E4096" s="39"/>
      <c r="F4096" s="39"/>
      <c r="G4096" s="39"/>
      <c r="H4096" s="39"/>
      <c r="I4096" s="39"/>
      <c r="J4096" s="39"/>
      <c r="K4096" s="39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5">
      <c r="A4097" s="52"/>
      <c r="B4097" s="53"/>
      <c r="C4097" s="39"/>
      <c r="D4097" s="39"/>
      <c r="E4097" s="39"/>
      <c r="F4097" s="39"/>
      <c r="G4097" s="39"/>
      <c r="H4097" s="39"/>
      <c r="I4097" s="39"/>
      <c r="J4097" s="39"/>
      <c r="K4097" s="39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5">
      <c r="A4098" s="52"/>
      <c r="B4098" s="53"/>
      <c r="C4098" s="39"/>
      <c r="D4098" s="39"/>
      <c r="E4098" s="39"/>
      <c r="F4098" s="39"/>
      <c r="G4098" s="39"/>
      <c r="H4098" s="39"/>
      <c r="I4098" s="39"/>
      <c r="J4098" s="39"/>
      <c r="K4098" s="39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5">
      <c r="A4099" s="52"/>
      <c r="B4099" s="53"/>
      <c r="C4099" s="39"/>
      <c r="D4099" s="39"/>
      <c r="E4099" s="39"/>
      <c r="F4099" s="39"/>
      <c r="G4099" s="39"/>
      <c r="H4099" s="39"/>
      <c r="I4099" s="39"/>
      <c r="J4099" s="39"/>
      <c r="K4099" s="39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5">
      <c r="A4100" s="52"/>
      <c r="B4100" s="53"/>
      <c r="C4100" s="39"/>
      <c r="D4100" s="39"/>
      <c r="E4100" s="39"/>
      <c r="F4100" s="39"/>
      <c r="G4100" s="39"/>
      <c r="H4100" s="39"/>
      <c r="I4100" s="39"/>
      <c r="J4100" s="39"/>
      <c r="K4100" s="39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5">
      <c r="A4101" s="52"/>
      <c r="B4101" s="53"/>
      <c r="C4101" s="39"/>
      <c r="D4101" s="39"/>
      <c r="E4101" s="39"/>
      <c r="F4101" s="39"/>
      <c r="G4101" s="39"/>
      <c r="H4101" s="39"/>
      <c r="I4101" s="39"/>
      <c r="J4101" s="39"/>
      <c r="K4101" s="39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5">
      <c r="A4102" s="52"/>
      <c r="B4102" s="53"/>
      <c r="C4102" s="39"/>
      <c r="D4102" s="39"/>
      <c r="E4102" s="39"/>
      <c r="F4102" s="39"/>
      <c r="G4102" s="39"/>
      <c r="H4102" s="39"/>
      <c r="I4102" s="39"/>
      <c r="J4102" s="39"/>
      <c r="K4102" s="39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5">
      <c r="A4103" s="52"/>
      <c r="B4103" s="53"/>
      <c r="C4103" s="39"/>
      <c r="D4103" s="39"/>
      <c r="E4103" s="39"/>
      <c r="F4103" s="39"/>
      <c r="G4103" s="39"/>
      <c r="H4103" s="39"/>
      <c r="I4103" s="39"/>
      <c r="J4103" s="39"/>
      <c r="K4103" s="39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5">
      <c r="A4104" s="52"/>
      <c r="B4104" s="53"/>
      <c r="C4104" s="39"/>
      <c r="D4104" s="39"/>
      <c r="E4104" s="39"/>
      <c r="F4104" s="39"/>
      <c r="G4104" s="39"/>
      <c r="H4104" s="39"/>
      <c r="I4104" s="39"/>
      <c r="J4104" s="39"/>
      <c r="K4104" s="39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5">
      <c r="A4105" s="52"/>
      <c r="B4105" s="53"/>
      <c r="C4105" s="39"/>
      <c r="D4105" s="39"/>
      <c r="E4105" s="39"/>
      <c r="F4105" s="39"/>
      <c r="G4105" s="39"/>
      <c r="H4105" s="39"/>
      <c r="I4105" s="39"/>
      <c r="J4105" s="39"/>
      <c r="K4105" s="39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5">
      <c r="A4106" s="52"/>
      <c r="B4106" s="53"/>
      <c r="C4106" s="39"/>
      <c r="D4106" s="39"/>
      <c r="E4106" s="39"/>
      <c r="F4106" s="39"/>
      <c r="G4106" s="39"/>
      <c r="H4106" s="39"/>
      <c r="I4106" s="39"/>
      <c r="J4106" s="39"/>
      <c r="K4106" s="39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5">
      <c r="A4107" s="52"/>
      <c r="B4107" s="53"/>
      <c r="C4107" s="39"/>
      <c r="D4107" s="39"/>
      <c r="E4107" s="39"/>
      <c r="F4107" s="39"/>
      <c r="G4107" s="39"/>
      <c r="H4107" s="39"/>
      <c r="I4107" s="39"/>
      <c r="J4107" s="39"/>
      <c r="K4107" s="39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5">
      <c r="A4108" s="52"/>
      <c r="B4108" s="53"/>
      <c r="C4108" s="39"/>
      <c r="D4108" s="39"/>
      <c r="E4108" s="39"/>
      <c r="F4108" s="39"/>
      <c r="G4108" s="39"/>
      <c r="H4108" s="39"/>
      <c r="I4108" s="39"/>
      <c r="J4108" s="39"/>
      <c r="K4108" s="39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5">
      <c r="A4109" s="52"/>
      <c r="B4109" s="53"/>
      <c r="C4109" s="39"/>
      <c r="D4109" s="39"/>
      <c r="E4109" s="39"/>
      <c r="F4109" s="39"/>
      <c r="G4109" s="39"/>
      <c r="H4109" s="39"/>
      <c r="I4109" s="39"/>
      <c r="J4109" s="39"/>
      <c r="K4109" s="39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5">
      <c r="A4110" s="52"/>
      <c r="B4110" s="53"/>
      <c r="C4110" s="39"/>
      <c r="D4110" s="39"/>
      <c r="E4110" s="39"/>
      <c r="F4110" s="39"/>
      <c r="G4110" s="39"/>
      <c r="H4110" s="39"/>
      <c r="I4110" s="39"/>
      <c r="J4110" s="39"/>
      <c r="K4110" s="39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5">
      <c r="A4111" s="52"/>
      <c r="B4111" s="53"/>
      <c r="C4111" s="39"/>
      <c r="D4111" s="39"/>
      <c r="E4111" s="39"/>
      <c r="F4111" s="39"/>
      <c r="G4111" s="39"/>
      <c r="H4111" s="39"/>
      <c r="I4111" s="39"/>
      <c r="J4111" s="39"/>
      <c r="K4111" s="39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5">
      <c r="A4112" s="52"/>
      <c r="B4112" s="53"/>
      <c r="C4112" s="39"/>
      <c r="D4112" s="39"/>
      <c r="E4112" s="39"/>
      <c r="F4112" s="39"/>
      <c r="G4112" s="39"/>
      <c r="H4112" s="39"/>
      <c r="I4112" s="39"/>
      <c r="J4112" s="39"/>
      <c r="K4112" s="39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5">
      <c r="A4113" s="52"/>
      <c r="B4113" s="53"/>
      <c r="C4113" s="39"/>
      <c r="D4113" s="39"/>
      <c r="E4113" s="39"/>
      <c r="F4113" s="39"/>
      <c r="G4113" s="39"/>
      <c r="H4113" s="39"/>
      <c r="I4113" s="39"/>
      <c r="J4113" s="39"/>
      <c r="K4113" s="39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5">
      <c r="A4114" s="52"/>
      <c r="B4114" s="53"/>
      <c r="C4114" s="39"/>
      <c r="D4114" s="39"/>
      <c r="E4114" s="39"/>
      <c r="F4114" s="39"/>
      <c r="G4114" s="39"/>
      <c r="H4114" s="39"/>
      <c r="I4114" s="39"/>
      <c r="J4114" s="39"/>
      <c r="K4114" s="39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5">
      <c r="A4115" s="52"/>
      <c r="B4115" s="53"/>
      <c r="C4115" s="39"/>
      <c r="D4115" s="39"/>
      <c r="E4115" s="39"/>
      <c r="F4115" s="39"/>
      <c r="G4115" s="39"/>
      <c r="H4115" s="39"/>
      <c r="I4115" s="39"/>
      <c r="J4115" s="39"/>
      <c r="K4115" s="39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5">
      <c r="A4116" s="52"/>
      <c r="B4116" s="53"/>
      <c r="C4116" s="39"/>
      <c r="D4116" s="39"/>
      <c r="E4116" s="39"/>
      <c r="F4116" s="39"/>
      <c r="G4116" s="39"/>
      <c r="H4116" s="39"/>
      <c r="I4116" s="39"/>
      <c r="J4116" s="39"/>
      <c r="K4116" s="39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5">
      <c r="A4117" s="52"/>
      <c r="B4117" s="53"/>
      <c r="C4117" s="39"/>
      <c r="D4117" s="39"/>
      <c r="E4117" s="39"/>
      <c r="F4117" s="39"/>
      <c r="G4117" s="39"/>
      <c r="H4117" s="39"/>
      <c r="I4117" s="39"/>
      <c r="J4117" s="39"/>
      <c r="K4117" s="39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5">
      <c r="A4118" s="52"/>
      <c r="B4118" s="53"/>
      <c r="C4118" s="39"/>
      <c r="D4118" s="39"/>
      <c r="E4118" s="39"/>
      <c r="F4118" s="39"/>
      <c r="G4118" s="39"/>
      <c r="H4118" s="39"/>
      <c r="I4118" s="39"/>
      <c r="J4118" s="39"/>
      <c r="K4118" s="39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5">
      <c r="A4119" s="52"/>
      <c r="B4119" s="53"/>
      <c r="C4119" s="39"/>
      <c r="D4119" s="39"/>
      <c r="E4119" s="39"/>
      <c r="F4119" s="39"/>
      <c r="G4119" s="39"/>
      <c r="H4119" s="39"/>
      <c r="I4119" s="39"/>
      <c r="J4119" s="39"/>
      <c r="K4119" s="39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5">
      <c r="A4120" s="52"/>
      <c r="B4120" s="53"/>
      <c r="C4120" s="39"/>
      <c r="D4120" s="39"/>
      <c r="E4120" s="39"/>
      <c r="F4120" s="39"/>
      <c r="G4120" s="39"/>
      <c r="H4120" s="39"/>
      <c r="I4120" s="39"/>
      <c r="J4120" s="39"/>
      <c r="K4120" s="39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5">
      <c r="A4121" s="52"/>
      <c r="B4121" s="53"/>
      <c r="C4121" s="39"/>
      <c r="D4121" s="39"/>
      <c r="E4121" s="39"/>
      <c r="F4121" s="39"/>
      <c r="G4121" s="39"/>
      <c r="H4121" s="39"/>
      <c r="I4121" s="39"/>
      <c r="J4121" s="39"/>
      <c r="K4121" s="39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5">
      <c r="A4122" s="52"/>
      <c r="B4122" s="53"/>
      <c r="C4122" s="39"/>
      <c r="D4122" s="39"/>
      <c r="E4122" s="39"/>
      <c r="F4122" s="39"/>
      <c r="G4122" s="39"/>
      <c r="H4122" s="39"/>
      <c r="I4122" s="39"/>
      <c r="J4122" s="39"/>
      <c r="K4122" s="39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5">
      <c r="A4123" s="52"/>
      <c r="B4123" s="53"/>
      <c r="C4123" s="39"/>
      <c r="D4123" s="39"/>
      <c r="E4123" s="39"/>
      <c r="F4123" s="39"/>
      <c r="G4123" s="39"/>
      <c r="H4123" s="39"/>
      <c r="I4123" s="39"/>
      <c r="J4123" s="39"/>
      <c r="K4123" s="39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5">
      <c r="A4124" s="52"/>
      <c r="B4124" s="53"/>
      <c r="C4124" s="39"/>
      <c r="D4124" s="39"/>
      <c r="E4124" s="39"/>
      <c r="F4124" s="39"/>
      <c r="G4124" s="39"/>
      <c r="H4124" s="39"/>
      <c r="I4124" s="39"/>
      <c r="J4124" s="39"/>
      <c r="K4124" s="39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5">
      <c r="A4125" s="52"/>
      <c r="B4125" s="53"/>
      <c r="C4125" s="39"/>
      <c r="D4125" s="39"/>
      <c r="E4125" s="39"/>
      <c r="F4125" s="39"/>
      <c r="G4125" s="39"/>
      <c r="H4125" s="39"/>
      <c r="I4125" s="39"/>
      <c r="J4125" s="39"/>
      <c r="K4125" s="39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5">
      <c r="A4126" s="52"/>
      <c r="B4126" s="53"/>
      <c r="C4126" s="39"/>
      <c r="D4126" s="39"/>
      <c r="E4126" s="39"/>
      <c r="F4126" s="39"/>
      <c r="G4126" s="39"/>
      <c r="H4126" s="39"/>
      <c r="I4126" s="39"/>
      <c r="J4126" s="39"/>
      <c r="K4126" s="39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5">
      <c r="A4127" s="52"/>
      <c r="B4127" s="53"/>
      <c r="C4127" s="39"/>
      <c r="D4127" s="39"/>
      <c r="E4127" s="39"/>
      <c r="F4127" s="39"/>
      <c r="G4127" s="39"/>
      <c r="H4127" s="39"/>
      <c r="I4127" s="39"/>
      <c r="J4127" s="39"/>
      <c r="K4127" s="39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5">
      <c r="A4128" s="52"/>
      <c r="B4128" s="53"/>
      <c r="C4128" s="39"/>
      <c r="D4128" s="39"/>
      <c r="E4128" s="39"/>
      <c r="F4128" s="39"/>
      <c r="G4128" s="39"/>
      <c r="H4128" s="39"/>
      <c r="I4128" s="39"/>
      <c r="J4128" s="39"/>
      <c r="K4128" s="39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5">
      <c r="A4129" s="52"/>
      <c r="B4129" s="53"/>
      <c r="C4129" s="39"/>
      <c r="D4129" s="39"/>
      <c r="E4129" s="39"/>
      <c r="F4129" s="39"/>
      <c r="G4129" s="39"/>
      <c r="H4129" s="39"/>
      <c r="I4129" s="39"/>
      <c r="J4129" s="39"/>
      <c r="K4129" s="39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5">
      <c r="A4130" s="52"/>
      <c r="B4130" s="53"/>
      <c r="C4130" s="39"/>
      <c r="D4130" s="39"/>
      <c r="E4130" s="39"/>
      <c r="F4130" s="39"/>
      <c r="G4130" s="39"/>
      <c r="H4130" s="39"/>
      <c r="I4130" s="39"/>
      <c r="J4130" s="39"/>
      <c r="K4130" s="39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5">
      <c r="A4131" s="52"/>
      <c r="B4131" s="53"/>
      <c r="C4131" s="39"/>
      <c r="D4131" s="39"/>
      <c r="E4131" s="39"/>
      <c r="F4131" s="39"/>
      <c r="G4131" s="39"/>
      <c r="H4131" s="39"/>
      <c r="I4131" s="39"/>
      <c r="J4131" s="39"/>
      <c r="K4131" s="39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5">
      <c r="A4132" s="52"/>
      <c r="B4132" s="53"/>
      <c r="C4132" s="39"/>
      <c r="D4132" s="39"/>
      <c r="E4132" s="39"/>
      <c r="F4132" s="39"/>
      <c r="G4132" s="39"/>
      <c r="H4132" s="39"/>
      <c r="I4132" s="39"/>
      <c r="J4132" s="39"/>
      <c r="K4132" s="39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5">
      <c r="A4133" s="52"/>
      <c r="B4133" s="53"/>
      <c r="C4133" s="39"/>
      <c r="D4133" s="39"/>
      <c r="E4133" s="39"/>
      <c r="F4133" s="39"/>
      <c r="G4133" s="39"/>
      <c r="H4133" s="39"/>
      <c r="I4133" s="39"/>
      <c r="J4133" s="39"/>
      <c r="K4133" s="39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5">
      <c r="A4134" s="52"/>
      <c r="B4134" s="53"/>
      <c r="C4134" s="39"/>
      <c r="D4134" s="39"/>
      <c r="E4134" s="39"/>
      <c r="F4134" s="39"/>
      <c r="G4134" s="39"/>
      <c r="H4134" s="39"/>
      <c r="I4134" s="39"/>
      <c r="J4134" s="39"/>
      <c r="K4134" s="39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5">
      <c r="A4135" s="52"/>
      <c r="B4135" s="53"/>
      <c r="C4135" s="39"/>
      <c r="D4135" s="39"/>
      <c r="E4135" s="39"/>
      <c r="F4135" s="39"/>
      <c r="G4135" s="39"/>
      <c r="H4135" s="39"/>
      <c r="I4135" s="39"/>
      <c r="J4135" s="39"/>
      <c r="K4135" s="39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5">
      <c r="A4136" s="52"/>
      <c r="B4136" s="53"/>
      <c r="C4136" s="39"/>
      <c r="D4136" s="39"/>
      <c r="E4136" s="39"/>
      <c r="F4136" s="39"/>
      <c r="G4136" s="39"/>
      <c r="H4136" s="39"/>
      <c r="I4136" s="39"/>
      <c r="J4136" s="39"/>
      <c r="K4136" s="39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5">
      <c r="A4137" s="52"/>
      <c r="B4137" s="53"/>
      <c r="C4137" s="39"/>
      <c r="D4137" s="39"/>
      <c r="E4137" s="39"/>
      <c r="F4137" s="39"/>
      <c r="G4137" s="39"/>
      <c r="H4137" s="39"/>
      <c r="I4137" s="39"/>
      <c r="J4137" s="39"/>
      <c r="K4137" s="39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5">
      <c r="A4138" s="52"/>
      <c r="B4138" s="53"/>
      <c r="C4138" s="39"/>
      <c r="D4138" s="39"/>
      <c r="E4138" s="39"/>
      <c r="F4138" s="39"/>
      <c r="G4138" s="39"/>
      <c r="H4138" s="39"/>
      <c r="I4138" s="39"/>
      <c r="J4138" s="39"/>
      <c r="K4138" s="39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5">
      <c r="A4139" s="52"/>
      <c r="B4139" s="53"/>
      <c r="C4139" s="39"/>
      <c r="D4139" s="39"/>
      <c r="E4139" s="39"/>
      <c r="F4139" s="39"/>
      <c r="G4139" s="39"/>
      <c r="H4139" s="39"/>
      <c r="I4139" s="39"/>
      <c r="J4139" s="39"/>
      <c r="K4139" s="39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5">
      <c r="A4140" s="52"/>
      <c r="B4140" s="53"/>
      <c r="C4140" s="39"/>
      <c r="D4140" s="39"/>
      <c r="E4140" s="39"/>
      <c r="F4140" s="39"/>
      <c r="G4140" s="39"/>
      <c r="H4140" s="39"/>
      <c r="I4140" s="39"/>
      <c r="J4140" s="39"/>
      <c r="K4140" s="39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5">
      <c r="A4141" s="52"/>
      <c r="B4141" s="53"/>
      <c r="C4141" s="39"/>
      <c r="D4141" s="39"/>
      <c r="E4141" s="39"/>
      <c r="F4141" s="39"/>
      <c r="G4141" s="39"/>
      <c r="H4141" s="39"/>
      <c r="I4141" s="39"/>
      <c r="J4141" s="39"/>
      <c r="K4141" s="39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5">
      <c r="A4142" s="52"/>
      <c r="B4142" s="53"/>
      <c r="C4142" s="39"/>
      <c r="D4142" s="39"/>
      <c r="E4142" s="39"/>
      <c r="F4142" s="39"/>
      <c r="G4142" s="39"/>
      <c r="H4142" s="39"/>
      <c r="I4142" s="39"/>
      <c r="J4142" s="39"/>
      <c r="K4142" s="39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5">
      <c r="A4143" s="52"/>
      <c r="B4143" s="53"/>
      <c r="C4143" s="39"/>
      <c r="D4143" s="39"/>
      <c r="E4143" s="39"/>
      <c r="F4143" s="39"/>
      <c r="G4143" s="39"/>
      <c r="H4143" s="39"/>
      <c r="I4143" s="39"/>
      <c r="J4143" s="39"/>
      <c r="K4143" s="39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5">
      <c r="A4144" s="52"/>
      <c r="B4144" s="53"/>
      <c r="C4144" s="39"/>
      <c r="D4144" s="39"/>
      <c r="E4144" s="39"/>
      <c r="F4144" s="39"/>
      <c r="G4144" s="39"/>
      <c r="H4144" s="39"/>
      <c r="I4144" s="39"/>
      <c r="J4144" s="39"/>
      <c r="K4144" s="39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5">
      <c r="A4145" s="52"/>
      <c r="B4145" s="53"/>
      <c r="C4145" s="39"/>
      <c r="D4145" s="39"/>
      <c r="E4145" s="39"/>
      <c r="F4145" s="39"/>
      <c r="G4145" s="39"/>
      <c r="H4145" s="39"/>
      <c r="I4145" s="39"/>
      <c r="J4145" s="39"/>
      <c r="K4145" s="39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5">
      <c r="A4146" s="52"/>
      <c r="B4146" s="53"/>
      <c r="C4146" s="39"/>
      <c r="D4146" s="39"/>
      <c r="E4146" s="39"/>
      <c r="F4146" s="39"/>
      <c r="G4146" s="39"/>
      <c r="H4146" s="39"/>
      <c r="I4146" s="39"/>
      <c r="J4146" s="39"/>
      <c r="K4146" s="39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5">
      <c r="A4147" s="52"/>
      <c r="B4147" s="53"/>
      <c r="C4147" s="39"/>
      <c r="D4147" s="39"/>
      <c r="E4147" s="39"/>
      <c r="F4147" s="39"/>
      <c r="G4147" s="39"/>
      <c r="H4147" s="39"/>
      <c r="I4147" s="39"/>
      <c r="J4147" s="39"/>
      <c r="K4147" s="39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5">
      <c r="A4148" s="52"/>
      <c r="B4148" s="53"/>
      <c r="C4148" s="39"/>
      <c r="D4148" s="39"/>
      <c r="E4148" s="39"/>
      <c r="F4148" s="39"/>
      <c r="G4148" s="39"/>
      <c r="H4148" s="39"/>
      <c r="I4148" s="39"/>
      <c r="J4148" s="39"/>
      <c r="K4148" s="39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5">
      <c r="A4149" s="52"/>
      <c r="B4149" s="53"/>
      <c r="C4149" s="39"/>
      <c r="D4149" s="39"/>
      <c r="E4149" s="39"/>
      <c r="F4149" s="39"/>
      <c r="G4149" s="39"/>
      <c r="H4149" s="39"/>
      <c r="I4149" s="39"/>
      <c r="J4149" s="39"/>
      <c r="K4149" s="39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5">
      <c r="A4150" s="52"/>
      <c r="B4150" s="53"/>
      <c r="C4150" s="39"/>
      <c r="D4150" s="39"/>
      <c r="E4150" s="39"/>
      <c r="F4150" s="39"/>
      <c r="G4150" s="39"/>
      <c r="H4150" s="39"/>
      <c r="I4150" s="39"/>
      <c r="J4150" s="39"/>
      <c r="K4150" s="39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5">
      <c r="A4151" s="52"/>
      <c r="B4151" s="53"/>
      <c r="C4151" s="39"/>
      <c r="D4151" s="39"/>
      <c r="E4151" s="39"/>
      <c r="F4151" s="39"/>
      <c r="G4151" s="39"/>
      <c r="H4151" s="39"/>
      <c r="I4151" s="39"/>
      <c r="J4151" s="39"/>
      <c r="K4151" s="39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5">
      <c r="A4152" s="52"/>
      <c r="B4152" s="53"/>
      <c r="C4152" s="39"/>
      <c r="D4152" s="39"/>
      <c r="E4152" s="39"/>
      <c r="F4152" s="39"/>
      <c r="G4152" s="39"/>
      <c r="H4152" s="39"/>
      <c r="I4152" s="39"/>
      <c r="J4152" s="39"/>
      <c r="K4152" s="39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5">
      <c r="A4153" s="52"/>
      <c r="B4153" s="53"/>
      <c r="C4153" s="39"/>
      <c r="D4153" s="39"/>
      <c r="E4153" s="39"/>
      <c r="F4153" s="39"/>
      <c r="G4153" s="39"/>
      <c r="H4153" s="39"/>
      <c r="I4153" s="39"/>
      <c r="J4153" s="39"/>
      <c r="K4153" s="39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5">
      <c r="A4154" s="52"/>
      <c r="B4154" s="53"/>
      <c r="C4154" s="39"/>
      <c r="D4154" s="39"/>
      <c r="E4154" s="39"/>
      <c r="F4154" s="39"/>
      <c r="G4154" s="39"/>
      <c r="H4154" s="39"/>
      <c r="I4154" s="39"/>
      <c r="J4154" s="39"/>
      <c r="K4154" s="39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5">
      <c r="A4155" s="52"/>
      <c r="B4155" s="53"/>
      <c r="C4155" s="39"/>
      <c r="D4155" s="39"/>
      <c r="E4155" s="39"/>
      <c r="F4155" s="39"/>
      <c r="G4155" s="39"/>
      <c r="H4155" s="39"/>
      <c r="I4155" s="39"/>
      <c r="J4155" s="39"/>
      <c r="K4155" s="39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5">
      <c r="A4156" s="52"/>
      <c r="B4156" s="53"/>
      <c r="C4156" s="39"/>
      <c r="D4156" s="39"/>
      <c r="E4156" s="39"/>
      <c r="F4156" s="39"/>
      <c r="G4156" s="39"/>
      <c r="H4156" s="39"/>
      <c r="I4156" s="39"/>
      <c r="J4156" s="39"/>
      <c r="K4156" s="39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5">
      <c r="A4157" s="52"/>
      <c r="B4157" s="53"/>
      <c r="C4157" s="39"/>
      <c r="D4157" s="39"/>
      <c r="E4157" s="39"/>
      <c r="F4157" s="39"/>
      <c r="G4157" s="39"/>
      <c r="H4157" s="39"/>
      <c r="I4157" s="39"/>
      <c r="J4157" s="39"/>
      <c r="K4157" s="39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5">
      <c r="A4158" s="52"/>
      <c r="B4158" s="53"/>
      <c r="C4158" s="39"/>
      <c r="D4158" s="39"/>
      <c r="E4158" s="39"/>
      <c r="F4158" s="39"/>
      <c r="G4158" s="39"/>
      <c r="H4158" s="39"/>
      <c r="I4158" s="39"/>
      <c r="J4158" s="39"/>
      <c r="K4158" s="39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5">
      <c r="A4159" s="52"/>
      <c r="B4159" s="53"/>
      <c r="C4159" s="39"/>
      <c r="D4159" s="39"/>
      <c r="E4159" s="39"/>
      <c r="F4159" s="39"/>
      <c r="G4159" s="39"/>
      <c r="H4159" s="39"/>
      <c r="I4159" s="39"/>
      <c r="J4159" s="39"/>
      <c r="K4159" s="39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5">
      <c r="A4160" s="52"/>
      <c r="B4160" s="53"/>
      <c r="C4160" s="39"/>
      <c r="D4160" s="39"/>
      <c r="E4160" s="39"/>
      <c r="F4160" s="39"/>
      <c r="G4160" s="39"/>
      <c r="H4160" s="39"/>
      <c r="I4160" s="39"/>
      <c r="J4160" s="39"/>
      <c r="K4160" s="39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5">
      <c r="A4161" s="52"/>
      <c r="B4161" s="53"/>
      <c r="C4161" s="39"/>
      <c r="D4161" s="39"/>
      <c r="E4161" s="39"/>
      <c r="F4161" s="39"/>
      <c r="G4161" s="39"/>
      <c r="H4161" s="39"/>
      <c r="I4161" s="39"/>
      <c r="J4161" s="39"/>
      <c r="K4161" s="39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5">
      <c r="A4162" s="52"/>
      <c r="B4162" s="53"/>
      <c r="C4162" s="39"/>
      <c r="D4162" s="39"/>
      <c r="E4162" s="39"/>
      <c r="F4162" s="39"/>
      <c r="G4162" s="39"/>
      <c r="H4162" s="39"/>
      <c r="I4162" s="39"/>
      <c r="J4162" s="39"/>
      <c r="K4162" s="39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5">
      <c r="A4163" s="52"/>
      <c r="B4163" s="53"/>
      <c r="C4163" s="39"/>
      <c r="D4163" s="39"/>
      <c r="E4163" s="39"/>
      <c r="F4163" s="39"/>
      <c r="G4163" s="39"/>
      <c r="H4163" s="39"/>
      <c r="I4163" s="39"/>
      <c r="J4163" s="39"/>
      <c r="K4163" s="39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5">
      <c r="A4164" s="52"/>
      <c r="B4164" s="53"/>
      <c r="C4164" s="39"/>
      <c r="D4164" s="39"/>
      <c r="E4164" s="39"/>
      <c r="F4164" s="39"/>
      <c r="G4164" s="39"/>
      <c r="H4164" s="39"/>
      <c r="I4164" s="39"/>
      <c r="J4164" s="39"/>
      <c r="K4164" s="39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5">
      <c r="A4165" s="52"/>
      <c r="B4165" s="53"/>
      <c r="C4165" s="39"/>
      <c r="D4165" s="39"/>
      <c r="E4165" s="39"/>
      <c r="F4165" s="39"/>
      <c r="G4165" s="39"/>
      <c r="H4165" s="39"/>
      <c r="I4165" s="39"/>
      <c r="J4165" s="39"/>
      <c r="K4165" s="39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5">
      <c r="A4166" s="52"/>
      <c r="B4166" s="53"/>
      <c r="C4166" s="39"/>
      <c r="D4166" s="39"/>
      <c r="E4166" s="39"/>
      <c r="F4166" s="39"/>
      <c r="G4166" s="39"/>
      <c r="H4166" s="39"/>
      <c r="I4166" s="39"/>
      <c r="J4166" s="39"/>
      <c r="K4166" s="39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5">
      <c r="A4167" s="52"/>
      <c r="B4167" s="53"/>
      <c r="C4167" s="39"/>
      <c r="D4167" s="39"/>
      <c r="E4167" s="39"/>
      <c r="F4167" s="39"/>
      <c r="G4167" s="39"/>
      <c r="H4167" s="39"/>
      <c r="I4167" s="39"/>
      <c r="J4167" s="39"/>
      <c r="K4167" s="39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5">
      <c r="A4168" s="52"/>
      <c r="B4168" s="53"/>
      <c r="C4168" s="39"/>
      <c r="D4168" s="39"/>
      <c r="E4168" s="39"/>
      <c r="F4168" s="39"/>
      <c r="G4168" s="39"/>
      <c r="H4168" s="39"/>
      <c r="I4168" s="39"/>
      <c r="J4168" s="39"/>
      <c r="K4168" s="39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5">
      <c r="A4169" s="52"/>
      <c r="B4169" s="53"/>
      <c r="C4169" s="39"/>
      <c r="D4169" s="39"/>
      <c r="E4169" s="39"/>
      <c r="F4169" s="39"/>
      <c r="G4169" s="39"/>
      <c r="H4169" s="39"/>
      <c r="I4169" s="39"/>
      <c r="J4169" s="39"/>
      <c r="K4169" s="39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5">
      <c r="A4170" s="52"/>
      <c r="B4170" s="53"/>
      <c r="C4170" s="39"/>
      <c r="D4170" s="39"/>
      <c r="E4170" s="39"/>
      <c r="F4170" s="39"/>
      <c r="G4170" s="39"/>
      <c r="H4170" s="39"/>
      <c r="I4170" s="39"/>
      <c r="J4170" s="39"/>
      <c r="K4170" s="39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5">
      <c r="A4171" s="52"/>
      <c r="B4171" s="53"/>
      <c r="C4171" s="39"/>
      <c r="D4171" s="39"/>
      <c r="E4171" s="39"/>
      <c r="F4171" s="39"/>
      <c r="G4171" s="39"/>
      <c r="H4171" s="39"/>
      <c r="I4171" s="39"/>
      <c r="J4171" s="39"/>
      <c r="K4171" s="39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5">
      <c r="A4172" s="52"/>
      <c r="B4172" s="53"/>
      <c r="C4172" s="39"/>
      <c r="D4172" s="39"/>
      <c r="E4172" s="39"/>
      <c r="F4172" s="39"/>
      <c r="G4172" s="39"/>
      <c r="H4172" s="39"/>
      <c r="I4172" s="39"/>
      <c r="J4172" s="39"/>
      <c r="K4172" s="39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5">
      <c r="A4173" s="52"/>
      <c r="B4173" s="53"/>
      <c r="C4173" s="39"/>
      <c r="D4173" s="39"/>
      <c r="E4173" s="39"/>
      <c r="F4173" s="39"/>
      <c r="G4173" s="39"/>
      <c r="H4173" s="39"/>
      <c r="I4173" s="39"/>
      <c r="J4173" s="39"/>
      <c r="K4173" s="39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5">
      <c r="A4174" s="52"/>
      <c r="B4174" s="53"/>
      <c r="C4174" s="39"/>
      <c r="D4174" s="39"/>
      <c r="E4174" s="39"/>
      <c r="F4174" s="39"/>
      <c r="G4174" s="39"/>
      <c r="H4174" s="39"/>
      <c r="I4174" s="39"/>
      <c r="J4174" s="39"/>
      <c r="K4174" s="39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5">
      <c r="A4175" s="52"/>
      <c r="B4175" s="53"/>
      <c r="C4175" s="39"/>
      <c r="D4175" s="39"/>
      <c r="E4175" s="39"/>
      <c r="F4175" s="39"/>
      <c r="G4175" s="39"/>
      <c r="H4175" s="39"/>
      <c r="I4175" s="39"/>
      <c r="J4175" s="39"/>
      <c r="K4175" s="39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5">
      <c r="A4176" s="52"/>
      <c r="B4176" s="53"/>
      <c r="C4176" s="39"/>
      <c r="D4176" s="39"/>
      <c r="E4176" s="39"/>
      <c r="F4176" s="39"/>
      <c r="G4176" s="39"/>
      <c r="H4176" s="39"/>
      <c r="I4176" s="39"/>
      <c r="J4176" s="39"/>
      <c r="K4176" s="39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5">
      <c r="A4177" s="52"/>
      <c r="B4177" s="53"/>
      <c r="C4177" s="39"/>
      <c r="D4177" s="39"/>
      <c r="E4177" s="39"/>
      <c r="F4177" s="39"/>
      <c r="G4177" s="39"/>
      <c r="H4177" s="39"/>
      <c r="I4177" s="39"/>
      <c r="J4177" s="39"/>
      <c r="K4177" s="39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5">
      <c r="A4178" s="52"/>
      <c r="B4178" s="53"/>
      <c r="C4178" s="39"/>
      <c r="D4178" s="39"/>
      <c r="E4178" s="39"/>
      <c r="F4178" s="39"/>
      <c r="G4178" s="39"/>
      <c r="H4178" s="39"/>
      <c r="I4178" s="39"/>
      <c r="J4178" s="39"/>
      <c r="K4178" s="39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5">
      <c r="A4179" s="52"/>
      <c r="B4179" s="53"/>
      <c r="C4179" s="39"/>
      <c r="D4179" s="39"/>
      <c r="E4179" s="39"/>
      <c r="F4179" s="39"/>
      <c r="G4179" s="39"/>
      <c r="H4179" s="39"/>
      <c r="I4179" s="39"/>
      <c r="J4179" s="39"/>
      <c r="K4179" s="39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5">
      <c r="A4180" s="52"/>
      <c r="B4180" s="53"/>
      <c r="C4180" s="39"/>
      <c r="D4180" s="39"/>
      <c r="E4180" s="39"/>
      <c r="F4180" s="39"/>
      <c r="G4180" s="39"/>
      <c r="H4180" s="39"/>
      <c r="I4180" s="39"/>
      <c r="J4180" s="39"/>
      <c r="K4180" s="39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5">
      <c r="A4181" s="52"/>
      <c r="B4181" s="53"/>
      <c r="C4181" s="39"/>
      <c r="D4181" s="39"/>
      <c r="E4181" s="39"/>
      <c r="F4181" s="39"/>
      <c r="G4181" s="39"/>
      <c r="H4181" s="39"/>
      <c r="I4181" s="39"/>
      <c r="J4181" s="39"/>
      <c r="K4181" s="39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5">
      <c r="A4182" s="52"/>
      <c r="B4182" s="53"/>
      <c r="C4182" s="39"/>
      <c r="D4182" s="39"/>
      <c r="E4182" s="39"/>
      <c r="F4182" s="39"/>
      <c r="G4182" s="39"/>
      <c r="H4182" s="39"/>
      <c r="I4182" s="39"/>
      <c r="J4182" s="39"/>
      <c r="K4182" s="39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5">
      <c r="A4183" s="52"/>
      <c r="B4183" s="53"/>
      <c r="C4183" s="39"/>
      <c r="D4183" s="39"/>
      <c r="E4183" s="39"/>
      <c r="F4183" s="39"/>
      <c r="G4183" s="39"/>
      <c r="H4183" s="39"/>
      <c r="I4183" s="39"/>
      <c r="J4183" s="39"/>
      <c r="K4183" s="39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5">
      <c r="A4184" s="52"/>
      <c r="B4184" s="53"/>
      <c r="C4184" s="39"/>
      <c r="D4184" s="39"/>
      <c r="E4184" s="39"/>
      <c r="F4184" s="39"/>
      <c r="G4184" s="39"/>
      <c r="H4184" s="39"/>
      <c r="I4184" s="39"/>
      <c r="J4184" s="39"/>
      <c r="K4184" s="39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5">
      <c r="A4185" s="52"/>
      <c r="B4185" s="53"/>
      <c r="C4185" s="39"/>
      <c r="D4185" s="39"/>
      <c r="E4185" s="39"/>
      <c r="F4185" s="39"/>
      <c r="G4185" s="39"/>
      <c r="H4185" s="39"/>
      <c r="I4185" s="39"/>
      <c r="J4185" s="39"/>
      <c r="K4185" s="39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5">
      <c r="A4186" s="52"/>
      <c r="B4186" s="53"/>
      <c r="C4186" s="39"/>
      <c r="D4186" s="39"/>
      <c r="E4186" s="39"/>
      <c r="F4186" s="39"/>
      <c r="G4186" s="39"/>
      <c r="H4186" s="39"/>
      <c r="I4186" s="39"/>
      <c r="J4186" s="39"/>
      <c r="K4186" s="39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5">
      <c r="A4187" s="52"/>
      <c r="B4187" s="53"/>
      <c r="C4187" s="39"/>
      <c r="D4187" s="39"/>
      <c r="E4187" s="39"/>
      <c r="F4187" s="39"/>
      <c r="G4187" s="39"/>
      <c r="H4187" s="39"/>
      <c r="I4187" s="39"/>
      <c r="J4187" s="39"/>
      <c r="K4187" s="39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5">
      <c r="A4188" s="52"/>
      <c r="B4188" s="53"/>
      <c r="C4188" s="39"/>
      <c r="D4188" s="39"/>
      <c r="E4188" s="39"/>
      <c r="F4188" s="39"/>
      <c r="G4188" s="39"/>
      <c r="H4188" s="39"/>
      <c r="I4188" s="39"/>
      <c r="J4188" s="39"/>
      <c r="K4188" s="39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5">
      <c r="A4189" s="52"/>
      <c r="B4189" s="53"/>
      <c r="C4189" s="39"/>
      <c r="D4189" s="39"/>
      <c r="E4189" s="39"/>
      <c r="F4189" s="39"/>
      <c r="G4189" s="39"/>
      <c r="H4189" s="39"/>
      <c r="I4189" s="39"/>
      <c r="J4189" s="39"/>
      <c r="K4189" s="39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5">
      <c r="A4190" s="52"/>
      <c r="B4190" s="53"/>
      <c r="C4190" s="39"/>
      <c r="D4190" s="39"/>
      <c r="E4190" s="39"/>
      <c r="F4190" s="39"/>
      <c r="G4190" s="39"/>
      <c r="H4190" s="39"/>
      <c r="I4190" s="39"/>
      <c r="J4190" s="39"/>
      <c r="K4190" s="39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5">
      <c r="A4191" s="52"/>
      <c r="B4191" s="53"/>
      <c r="C4191" s="39"/>
      <c r="D4191" s="39"/>
      <c r="E4191" s="39"/>
      <c r="F4191" s="39"/>
      <c r="G4191" s="39"/>
      <c r="H4191" s="39"/>
      <c r="I4191" s="39"/>
      <c r="J4191" s="39"/>
      <c r="K4191" s="39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5">
      <c r="A4192" s="52"/>
      <c r="B4192" s="53"/>
      <c r="C4192" s="39"/>
      <c r="D4192" s="39"/>
      <c r="E4192" s="39"/>
      <c r="F4192" s="39"/>
      <c r="G4192" s="39"/>
      <c r="H4192" s="39"/>
      <c r="I4192" s="39"/>
      <c r="J4192" s="39"/>
      <c r="K4192" s="39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5">
      <c r="A4193" s="52"/>
      <c r="B4193" s="53"/>
      <c r="C4193" s="39"/>
      <c r="D4193" s="39"/>
      <c r="E4193" s="39"/>
      <c r="F4193" s="39"/>
      <c r="G4193" s="39"/>
      <c r="H4193" s="39"/>
      <c r="I4193" s="39"/>
      <c r="J4193" s="39"/>
      <c r="K4193" s="39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5">
      <c r="A4194" s="52"/>
      <c r="B4194" s="53"/>
      <c r="C4194" s="39"/>
      <c r="D4194" s="39"/>
      <c r="E4194" s="39"/>
      <c r="F4194" s="39"/>
      <c r="G4194" s="39"/>
      <c r="H4194" s="39"/>
      <c r="I4194" s="39"/>
      <c r="J4194" s="39"/>
      <c r="K4194" s="39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5">
      <c r="A4195" s="52"/>
      <c r="B4195" s="53"/>
      <c r="C4195" s="39"/>
      <c r="D4195" s="39"/>
      <c r="E4195" s="39"/>
      <c r="F4195" s="39"/>
      <c r="G4195" s="39"/>
      <c r="H4195" s="39"/>
      <c r="I4195" s="39"/>
      <c r="J4195" s="39"/>
      <c r="K4195" s="39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5">
      <c r="A4196" s="52"/>
      <c r="B4196" s="53"/>
      <c r="C4196" s="39"/>
      <c r="D4196" s="39"/>
      <c r="E4196" s="39"/>
      <c r="F4196" s="39"/>
      <c r="G4196" s="39"/>
      <c r="H4196" s="39"/>
      <c r="I4196" s="39"/>
      <c r="J4196" s="39"/>
      <c r="K4196" s="39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5">
      <c r="A4197" s="52"/>
      <c r="B4197" s="53"/>
      <c r="C4197" s="39"/>
      <c r="D4197" s="39"/>
      <c r="E4197" s="39"/>
      <c r="F4197" s="39"/>
      <c r="G4197" s="39"/>
      <c r="H4197" s="39"/>
      <c r="I4197" s="39"/>
      <c r="J4197" s="39"/>
      <c r="K4197" s="39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5">
      <c r="A4198" s="52"/>
      <c r="B4198" s="53"/>
      <c r="C4198" s="39"/>
      <c r="D4198" s="39"/>
      <c r="E4198" s="39"/>
      <c r="F4198" s="39"/>
      <c r="G4198" s="39"/>
      <c r="H4198" s="39"/>
      <c r="I4198" s="39"/>
      <c r="J4198" s="39"/>
      <c r="K4198" s="39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5">
      <c r="A4199" s="52"/>
      <c r="B4199" s="53"/>
      <c r="C4199" s="39"/>
      <c r="D4199" s="39"/>
      <c r="E4199" s="39"/>
      <c r="F4199" s="39"/>
      <c r="G4199" s="39"/>
      <c r="H4199" s="39"/>
      <c r="I4199" s="39"/>
      <c r="J4199" s="39"/>
      <c r="K4199" s="39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5">
      <c r="A4200" s="52"/>
      <c r="B4200" s="53"/>
      <c r="C4200" s="39"/>
      <c r="D4200" s="39"/>
      <c r="E4200" s="39"/>
      <c r="F4200" s="39"/>
      <c r="G4200" s="39"/>
      <c r="H4200" s="39"/>
      <c r="I4200" s="39"/>
      <c r="J4200" s="39"/>
      <c r="K4200" s="39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5">
      <c r="A4201" s="52"/>
      <c r="B4201" s="53"/>
      <c r="C4201" s="39"/>
      <c r="D4201" s="39"/>
      <c r="E4201" s="39"/>
      <c r="F4201" s="39"/>
      <c r="G4201" s="39"/>
      <c r="H4201" s="39"/>
      <c r="I4201" s="39"/>
      <c r="J4201" s="39"/>
      <c r="K4201" s="39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5">
      <c r="A4202" s="52"/>
      <c r="B4202" s="53"/>
      <c r="C4202" s="39"/>
      <c r="D4202" s="39"/>
      <c r="E4202" s="39"/>
      <c r="F4202" s="39"/>
      <c r="G4202" s="39"/>
      <c r="H4202" s="39"/>
      <c r="I4202" s="39"/>
      <c r="J4202" s="39"/>
      <c r="K4202" s="39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5">
      <c r="A4203" s="52"/>
      <c r="B4203" s="53"/>
      <c r="C4203" s="39"/>
      <c r="D4203" s="39"/>
      <c r="E4203" s="39"/>
      <c r="F4203" s="39"/>
      <c r="G4203" s="39"/>
      <c r="H4203" s="39"/>
      <c r="I4203" s="39"/>
      <c r="J4203" s="39"/>
      <c r="K4203" s="39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5">
      <c r="A4204" s="52"/>
      <c r="B4204" s="53"/>
      <c r="C4204" s="39"/>
      <c r="D4204" s="39"/>
      <c r="E4204" s="39"/>
      <c r="F4204" s="39"/>
      <c r="G4204" s="39"/>
      <c r="H4204" s="39"/>
      <c r="I4204" s="39"/>
      <c r="J4204" s="39"/>
      <c r="K4204" s="39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5">
      <c r="A4205" s="52"/>
      <c r="B4205" s="53"/>
      <c r="C4205" s="39"/>
      <c r="D4205" s="39"/>
      <c r="E4205" s="39"/>
      <c r="F4205" s="39"/>
      <c r="G4205" s="39"/>
      <c r="H4205" s="39"/>
      <c r="I4205" s="39"/>
      <c r="J4205" s="39"/>
      <c r="K4205" s="39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5">
      <c r="A4206" s="52"/>
      <c r="B4206" s="53"/>
      <c r="C4206" s="39"/>
      <c r="D4206" s="39"/>
      <c r="E4206" s="39"/>
      <c r="F4206" s="39"/>
      <c r="G4206" s="39"/>
      <c r="H4206" s="39"/>
      <c r="I4206" s="39"/>
      <c r="J4206" s="39"/>
      <c r="K4206" s="39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5">
      <c r="A4207" s="52"/>
      <c r="B4207" s="53"/>
      <c r="C4207" s="39"/>
      <c r="D4207" s="39"/>
      <c r="E4207" s="39"/>
      <c r="F4207" s="39"/>
      <c r="G4207" s="39"/>
      <c r="H4207" s="39"/>
      <c r="I4207" s="39"/>
      <c r="J4207" s="39"/>
      <c r="K4207" s="39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5">
      <c r="A4208" s="52"/>
      <c r="B4208" s="53"/>
      <c r="C4208" s="39"/>
      <c r="D4208" s="39"/>
      <c r="E4208" s="39"/>
      <c r="F4208" s="39"/>
      <c r="G4208" s="39"/>
      <c r="H4208" s="39"/>
      <c r="I4208" s="39"/>
      <c r="J4208" s="39"/>
      <c r="K4208" s="39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5">
      <c r="A4209" s="52"/>
      <c r="B4209" s="53"/>
      <c r="C4209" s="39"/>
      <c r="D4209" s="39"/>
      <c r="E4209" s="39"/>
      <c r="F4209" s="39"/>
      <c r="G4209" s="39"/>
      <c r="H4209" s="39"/>
      <c r="I4209" s="39"/>
      <c r="J4209" s="39"/>
      <c r="K4209" s="39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5">
      <c r="A4210" s="52"/>
      <c r="B4210" s="53"/>
      <c r="C4210" s="39"/>
      <c r="D4210" s="39"/>
      <c r="E4210" s="39"/>
      <c r="F4210" s="39"/>
      <c r="G4210" s="39"/>
      <c r="H4210" s="39"/>
      <c r="I4210" s="39"/>
      <c r="J4210" s="39"/>
      <c r="K4210" s="39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5">
      <c r="A4211" s="52"/>
      <c r="B4211" s="53"/>
      <c r="C4211" s="39"/>
      <c r="D4211" s="39"/>
      <c r="E4211" s="39"/>
      <c r="F4211" s="39"/>
      <c r="G4211" s="39"/>
      <c r="H4211" s="39"/>
      <c r="I4211" s="39"/>
      <c r="J4211" s="39"/>
      <c r="K4211" s="39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5">
      <c r="A4212" s="52"/>
      <c r="B4212" s="53"/>
      <c r="C4212" s="39"/>
      <c r="D4212" s="39"/>
      <c r="E4212" s="39"/>
      <c r="F4212" s="39"/>
      <c r="G4212" s="39"/>
      <c r="H4212" s="39"/>
      <c r="I4212" s="39"/>
      <c r="J4212" s="39"/>
      <c r="K4212" s="39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5">
      <c r="A4213" s="52"/>
      <c r="B4213" s="53"/>
      <c r="C4213" s="39"/>
      <c r="D4213" s="39"/>
      <c r="E4213" s="39"/>
      <c r="F4213" s="39"/>
      <c r="G4213" s="39"/>
      <c r="H4213" s="39"/>
      <c r="I4213" s="39"/>
      <c r="J4213" s="39"/>
      <c r="K4213" s="39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5">
      <c r="A4214" s="52"/>
      <c r="B4214" s="53"/>
      <c r="C4214" s="39"/>
      <c r="D4214" s="39"/>
      <c r="E4214" s="39"/>
      <c r="F4214" s="39"/>
      <c r="G4214" s="39"/>
      <c r="H4214" s="39"/>
      <c r="I4214" s="39"/>
      <c r="J4214" s="39"/>
      <c r="K4214" s="39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5">
      <c r="A4215" s="52"/>
      <c r="B4215" s="53"/>
      <c r="C4215" s="39"/>
      <c r="D4215" s="39"/>
      <c r="E4215" s="39"/>
      <c r="F4215" s="39"/>
      <c r="G4215" s="39"/>
      <c r="H4215" s="39"/>
      <c r="I4215" s="39"/>
      <c r="J4215" s="39"/>
      <c r="K4215" s="39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5">
      <c r="A4216" s="52"/>
      <c r="B4216" s="53"/>
      <c r="C4216" s="39"/>
      <c r="D4216" s="39"/>
      <c r="E4216" s="39"/>
      <c r="F4216" s="39"/>
      <c r="G4216" s="39"/>
      <c r="H4216" s="39"/>
      <c r="I4216" s="39"/>
      <c r="J4216" s="39"/>
      <c r="K4216" s="39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5">
      <c r="A4217" s="52"/>
      <c r="B4217" s="53"/>
      <c r="C4217" s="39"/>
      <c r="D4217" s="39"/>
      <c r="E4217" s="39"/>
      <c r="F4217" s="39"/>
      <c r="G4217" s="39"/>
      <c r="H4217" s="39"/>
      <c r="I4217" s="39"/>
      <c r="J4217" s="39"/>
      <c r="K4217" s="39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5">
      <c r="A4218" s="52"/>
      <c r="B4218" s="53"/>
      <c r="C4218" s="39"/>
      <c r="D4218" s="39"/>
      <c r="E4218" s="39"/>
      <c r="F4218" s="39"/>
      <c r="G4218" s="39"/>
      <c r="H4218" s="39"/>
      <c r="I4218" s="39"/>
      <c r="J4218" s="39"/>
      <c r="K4218" s="39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5">
      <c r="A4219" s="52"/>
      <c r="B4219" s="53"/>
      <c r="C4219" s="39"/>
      <c r="D4219" s="39"/>
      <c r="E4219" s="39"/>
      <c r="F4219" s="39"/>
      <c r="G4219" s="39"/>
      <c r="H4219" s="39"/>
      <c r="I4219" s="39"/>
      <c r="J4219" s="39"/>
      <c r="K4219" s="39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5">
      <c r="A4220" s="52"/>
      <c r="B4220" s="53"/>
      <c r="C4220" s="39"/>
      <c r="D4220" s="39"/>
      <c r="E4220" s="39"/>
      <c r="F4220" s="39"/>
      <c r="G4220" s="39"/>
      <c r="H4220" s="39"/>
      <c r="I4220" s="39"/>
      <c r="J4220" s="39"/>
      <c r="K4220" s="39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5">
      <c r="A4221" s="52"/>
      <c r="B4221" s="53"/>
      <c r="C4221" s="39"/>
      <c r="D4221" s="39"/>
      <c r="E4221" s="39"/>
      <c r="F4221" s="39"/>
      <c r="G4221" s="39"/>
      <c r="H4221" s="39"/>
      <c r="I4221" s="39"/>
      <c r="J4221" s="39"/>
      <c r="K4221" s="39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5">
      <c r="A4222" s="52"/>
      <c r="B4222" s="53"/>
      <c r="C4222" s="39"/>
      <c r="D4222" s="39"/>
      <c r="E4222" s="39"/>
      <c r="F4222" s="39"/>
      <c r="G4222" s="39"/>
      <c r="H4222" s="39"/>
      <c r="I4222" s="39"/>
      <c r="J4222" s="39"/>
      <c r="K4222" s="39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5">
      <c r="A4223" s="52"/>
      <c r="B4223" s="53"/>
      <c r="C4223" s="39"/>
      <c r="D4223" s="39"/>
      <c r="E4223" s="39"/>
      <c r="F4223" s="39"/>
      <c r="G4223" s="39"/>
      <c r="H4223" s="39"/>
      <c r="I4223" s="39"/>
      <c r="J4223" s="39"/>
      <c r="K4223" s="39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5">
      <c r="A4224" s="52"/>
      <c r="B4224" s="53"/>
      <c r="C4224" s="39"/>
      <c r="D4224" s="39"/>
      <c r="E4224" s="39"/>
      <c r="F4224" s="39"/>
      <c r="G4224" s="39"/>
      <c r="H4224" s="39"/>
      <c r="I4224" s="39"/>
      <c r="J4224" s="39"/>
      <c r="K4224" s="39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5">
      <c r="A4225" s="52"/>
      <c r="B4225" s="53"/>
      <c r="C4225" s="39"/>
      <c r="D4225" s="39"/>
      <c r="E4225" s="39"/>
      <c r="F4225" s="39"/>
      <c r="G4225" s="39"/>
      <c r="H4225" s="39"/>
      <c r="I4225" s="39"/>
      <c r="J4225" s="39"/>
      <c r="K4225" s="39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5">
      <c r="A4226" s="52"/>
      <c r="B4226" s="53"/>
      <c r="C4226" s="39"/>
      <c r="D4226" s="39"/>
      <c r="E4226" s="39"/>
      <c r="F4226" s="39"/>
      <c r="G4226" s="39"/>
      <c r="H4226" s="39"/>
      <c r="I4226" s="39"/>
      <c r="J4226" s="39"/>
      <c r="K4226" s="39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5">
      <c r="A4227" s="52"/>
      <c r="B4227" s="53"/>
      <c r="C4227" s="39"/>
      <c r="D4227" s="39"/>
      <c r="E4227" s="39"/>
      <c r="F4227" s="39"/>
      <c r="G4227" s="39"/>
      <c r="H4227" s="39"/>
      <c r="I4227" s="39"/>
      <c r="J4227" s="39"/>
      <c r="K4227" s="39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5">
      <c r="A4228" s="52"/>
      <c r="B4228" s="53"/>
      <c r="C4228" s="39"/>
      <c r="D4228" s="39"/>
      <c r="E4228" s="39"/>
      <c r="F4228" s="39"/>
      <c r="G4228" s="39"/>
      <c r="H4228" s="39"/>
      <c r="I4228" s="39"/>
      <c r="J4228" s="39"/>
      <c r="K4228" s="39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5">
      <c r="A4229" s="52"/>
      <c r="B4229" s="53"/>
      <c r="C4229" s="39"/>
      <c r="D4229" s="39"/>
      <c r="E4229" s="39"/>
      <c r="F4229" s="39"/>
      <c r="G4229" s="39"/>
      <c r="H4229" s="39"/>
      <c r="I4229" s="39"/>
      <c r="J4229" s="39"/>
      <c r="K4229" s="39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5">
      <c r="A4230" s="52"/>
      <c r="B4230" s="53"/>
      <c r="C4230" s="39"/>
      <c r="D4230" s="39"/>
      <c r="E4230" s="39"/>
      <c r="F4230" s="39"/>
      <c r="G4230" s="39"/>
      <c r="H4230" s="39"/>
      <c r="I4230" s="39"/>
      <c r="J4230" s="39"/>
      <c r="K4230" s="39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5">
      <c r="A4231" s="52"/>
      <c r="B4231" s="53"/>
      <c r="C4231" s="39"/>
      <c r="D4231" s="39"/>
      <c r="E4231" s="39"/>
      <c r="F4231" s="39"/>
      <c r="G4231" s="39"/>
      <c r="H4231" s="39"/>
      <c r="I4231" s="39"/>
      <c r="J4231" s="39"/>
      <c r="K4231" s="39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5">
      <c r="A4232" s="52"/>
      <c r="B4232" s="53"/>
      <c r="C4232" s="39"/>
      <c r="D4232" s="39"/>
      <c r="E4232" s="39"/>
      <c r="F4232" s="39"/>
      <c r="G4232" s="39"/>
      <c r="H4232" s="39"/>
      <c r="I4232" s="39"/>
      <c r="J4232" s="39"/>
      <c r="K4232" s="39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5">
      <c r="A4233" s="52"/>
      <c r="B4233" s="53"/>
      <c r="C4233" s="39"/>
      <c r="D4233" s="39"/>
      <c r="E4233" s="39"/>
      <c r="F4233" s="39"/>
      <c r="G4233" s="39"/>
      <c r="H4233" s="39"/>
      <c r="I4233" s="39"/>
      <c r="J4233" s="39"/>
      <c r="K4233" s="39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5">
      <c r="A4234" s="52"/>
      <c r="B4234" s="53"/>
      <c r="C4234" s="39"/>
      <c r="D4234" s="39"/>
      <c r="E4234" s="39"/>
      <c r="F4234" s="39"/>
      <c r="G4234" s="39"/>
      <c r="H4234" s="39"/>
      <c r="I4234" s="39"/>
      <c r="J4234" s="39"/>
      <c r="K4234" s="39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5">
      <c r="A4235" s="52"/>
      <c r="B4235" s="53"/>
      <c r="C4235" s="39"/>
      <c r="D4235" s="39"/>
      <c r="E4235" s="39"/>
      <c r="F4235" s="39"/>
      <c r="G4235" s="39"/>
      <c r="H4235" s="39"/>
      <c r="I4235" s="39"/>
      <c r="J4235" s="39"/>
      <c r="K4235" s="39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5">
      <c r="A4236" s="52"/>
      <c r="B4236" s="53"/>
      <c r="C4236" s="39"/>
      <c r="D4236" s="39"/>
      <c r="E4236" s="39"/>
      <c r="F4236" s="39"/>
      <c r="G4236" s="39"/>
      <c r="H4236" s="39"/>
      <c r="I4236" s="39"/>
      <c r="J4236" s="39"/>
      <c r="K4236" s="39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5">
      <c r="A4237" s="52"/>
      <c r="B4237" s="53"/>
      <c r="C4237" s="39"/>
      <c r="D4237" s="39"/>
      <c r="E4237" s="39"/>
      <c r="F4237" s="39"/>
      <c r="G4237" s="39"/>
      <c r="H4237" s="39"/>
      <c r="I4237" s="39"/>
      <c r="J4237" s="39"/>
      <c r="K4237" s="39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5">
      <c r="A4238" s="52"/>
      <c r="B4238" s="53"/>
      <c r="C4238" s="39"/>
      <c r="D4238" s="39"/>
      <c r="E4238" s="39"/>
      <c r="F4238" s="39"/>
      <c r="G4238" s="39"/>
      <c r="H4238" s="39"/>
      <c r="I4238" s="39"/>
      <c r="J4238" s="39"/>
      <c r="K4238" s="39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5">
      <c r="A4239" s="52"/>
      <c r="B4239" s="53"/>
      <c r="C4239" s="39"/>
      <c r="D4239" s="39"/>
      <c r="E4239" s="39"/>
      <c r="F4239" s="39"/>
      <c r="G4239" s="39"/>
      <c r="H4239" s="39"/>
      <c r="I4239" s="39"/>
      <c r="J4239" s="39"/>
      <c r="K4239" s="39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5">
      <c r="A4240" s="52"/>
      <c r="B4240" s="53"/>
      <c r="C4240" s="39"/>
      <c r="D4240" s="39"/>
      <c r="E4240" s="39"/>
      <c r="F4240" s="39"/>
      <c r="G4240" s="39"/>
      <c r="H4240" s="39"/>
      <c r="I4240" s="39"/>
      <c r="J4240" s="39"/>
      <c r="K4240" s="39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5">
      <c r="A4241" s="52"/>
      <c r="B4241" s="53"/>
      <c r="C4241" s="39"/>
      <c r="D4241" s="39"/>
      <c r="E4241" s="39"/>
      <c r="F4241" s="39"/>
      <c r="G4241" s="39"/>
      <c r="H4241" s="39"/>
      <c r="I4241" s="39"/>
      <c r="J4241" s="39"/>
      <c r="K4241" s="39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5">
      <c r="A4242" s="52"/>
      <c r="B4242" s="53"/>
      <c r="C4242" s="39"/>
      <c r="D4242" s="39"/>
      <c r="E4242" s="39"/>
      <c r="F4242" s="39"/>
      <c r="G4242" s="39"/>
      <c r="H4242" s="39"/>
      <c r="I4242" s="39"/>
      <c r="J4242" s="39"/>
      <c r="K4242" s="39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5">
      <c r="A4243" s="52"/>
      <c r="B4243" s="53"/>
      <c r="C4243" s="39"/>
      <c r="D4243" s="39"/>
      <c r="E4243" s="39"/>
      <c r="F4243" s="39"/>
      <c r="G4243" s="39"/>
      <c r="H4243" s="39"/>
      <c r="I4243" s="39"/>
      <c r="J4243" s="39"/>
      <c r="K4243" s="39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5">
      <c r="A4244" s="52"/>
      <c r="B4244" s="53"/>
      <c r="C4244" s="39"/>
      <c r="D4244" s="39"/>
      <c r="E4244" s="39"/>
      <c r="F4244" s="39"/>
      <c r="G4244" s="39"/>
      <c r="H4244" s="39"/>
      <c r="I4244" s="39"/>
      <c r="J4244" s="39"/>
      <c r="K4244" s="39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5">
      <c r="A4245" s="52"/>
      <c r="B4245" s="53"/>
      <c r="C4245" s="39"/>
      <c r="D4245" s="39"/>
      <c r="E4245" s="39"/>
      <c r="F4245" s="39"/>
      <c r="G4245" s="39"/>
      <c r="H4245" s="39"/>
      <c r="I4245" s="39"/>
      <c r="J4245" s="39"/>
      <c r="K4245" s="39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5">
      <c r="A4246" s="52"/>
      <c r="B4246" s="53"/>
      <c r="C4246" s="39"/>
      <c r="D4246" s="39"/>
      <c r="E4246" s="39"/>
      <c r="F4246" s="39"/>
      <c r="G4246" s="39"/>
      <c r="H4246" s="39"/>
      <c r="I4246" s="39"/>
      <c r="J4246" s="39"/>
      <c r="K4246" s="39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5">
      <c r="A4247" s="52"/>
      <c r="B4247" s="53"/>
      <c r="C4247" s="39"/>
      <c r="D4247" s="39"/>
      <c r="E4247" s="39"/>
      <c r="F4247" s="39"/>
      <c r="G4247" s="39"/>
      <c r="H4247" s="39"/>
      <c r="I4247" s="39"/>
      <c r="J4247" s="39"/>
      <c r="K4247" s="39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5">
      <c r="A4248" s="52"/>
      <c r="B4248" s="53"/>
      <c r="C4248" s="39"/>
      <c r="D4248" s="39"/>
      <c r="E4248" s="39"/>
      <c r="F4248" s="39"/>
      <c r="G4248" s="39"/>
      <c r="H4248" s="39"/>
      <c r="I4248" s="39"/>
      <c r="J4248" s="39"/>
      <c r="K4248" s="39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5">
      <c r="A4249" s="52"/>
      <c r="B4249" s="53"/>
      <c r="C4249" s="39"/>
      <c r="D4249" s="39"/>
      <c r="E4249" s="39"/>
      <c r="F4249" s="39"/>
      <c r="G4249" s="39"/>
      <c r="H4249" s="39"/>
      <c r="I4249" s="39"/>
      <c r="J4249" s="39"/>
      <c r="K4249" s="39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5">
      <c r="A4250" s="52"/>
      <c r="B4250" s="53"/>
      <c r="C4250" s="39"/>
      <c r="D4250" s="39"/>
      <c r="E4250" s="39"/>
      <c r="F4250" s="39"/>
      <c r="G4250" s="39"/>
      <c r="H4250" s="39"/>
      <c r="I4250" s="39"/>
      <c r="J4250" s="39"/>
      <c r="K4250" s="39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5">
      <c r="A4251" s="52"/>
      <c r="B4251" s="53"/>
      <c r="C4251" s="39"/>
      <c r="D4251" s="39"/>
      <c r="E4251" s="39"/>
      <c r="F4251" s="39"/>
      <c r="G4251" s="39"/>
      <c r="H4251" s="39"/>
      <c r="I4251" s="39"/>
      <c r="J4251" s="39"/>
      <c r="K4251" s="39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5">
      <c r="A4252" s="52"/>
      <c r="B4252" s="53"/>
      <c r="C4252" s="39"/>
      <c r="D4252" s="39"/>
      <c r="E4252" s="39"/>
      <c r="F4252" s="39"/>
      <c r="G4252" s="39"/>
      <c r="H4252" s="39"/>
      <c r="I4252" s="39"/>
      <c r="J4252" s="39"/>
      <c r="K4252" s="39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5">
      <c r="A4253" s="52"/>
      <c r="B4253" s="53"/>
      <c r="C4253" s="39"/>
      <c r="D4253" s="39"/>
      <c r="E4253" s="39"/>
      <c r="F4253" s="39"/>
      <c r="G4253" s="39"/>
      <c r="H4253" s="39"/>
      <c r="I4253" s="39"/>
      <c r="J4253" s="39"/>
      <c r="K4253" s="39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5">
      <c r="A4254" s="52"/>
      <c r="B4254" s="53"/>
      <c r="C4254" s="39"/>
      <c r="D4254" s="39"/>
      <c r="E4254" s="39"/>
      <c r="F4254" s="39"/>
      <c r="G4254" s="39"/>
      <c r="H4254" s="39"/>
      <c r="I4254" s="39"/>
      <c r="J4254" s="39"/>
      <c r="K4254" s="39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5">
      <c r="A4255" s="52"/>
      <c r="B4255" s="53"/>
      <c r="C4255" s="39"/>
      <c r="D4255" s="39"/>
      <c r="E4255" s="39"/>
      <c r="F4255" s="39"/>
      <c r="G4255" s="39"/>
      <c r="H4255" s="39"/>
      <c r="I4255" s="39"/>
      <c r="J4255" s="39"/>
      <c r="K4255" s="39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5">
      <c r="A4256" s="52"/>
      <c r="B4256" s="53"/>
      <c r="C4256" s="39"/>
      <c r="D4256" s="39"/>
      <c r="E4256" s="39"/>
      <c r="F4256" s="39"/>
      <c r="G4256" s="39"/>
      <c r="H4256" s="39"/>
      <c r="I4256" s="39"/>
      <c r="J4256" s="39"/>
      <c r="K4256" s="39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5">
      <c r="A4257" s="52"/>
      <c r="B4257" s="53"/>
      <c r="C4257" s="39"/>
      <c r="D4257" s="39"/>
      <c r="E4257" s="39"/>
      <c r="F4257" s="39"/>
      <c r="G4257" s="39"/>
      <c r="H4257" s="39"/>
      <c r="I4257" s="39"/>
      <c r="J4257" s="39"/>
      <c r="K4257" s="39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5">
      <c r="A4258" s="52"/>
      <c r="B4258" s="53"/>
      <c r="C4258" s="39"/>
      <c r="D4258" s="39"/>
      <c r="E4258" s="39"/>
      <c r="F4258" s="39"/>
      <c r="G4258" s="39"/>
      <c r="H4258" s="39"/>
      <c r="I4258" s="39"/>
      <c r="J4258" s="39"/>
      <c r="K4258" s="39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5">
      <c r="A4259" s="52"/>
      <c r="B4259" s="53"/>
      <c r="C4259" s="39"/>
      <c r="D4259" s="39"/>
      <c r="E4259" s="39"/>
      <c r="F4259" s="39"/>
      <c r="G4259" s="39"/>
      <c r="H4259" s="39"/>
      <c r="I4259" s="39"/>
      <c r="J4259" s="39"/>
      <c r="K4259" s="39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5">
      <c r="A4260" s="52"/>
      <c r="B4260" s="53"/>
      <c r="C4260" s="39"/>
      <c r="D4260" s="39"/>
      <c r="E4260" s="39"/>
      <c r="F4260" s="39"/>
      <c r="G4260" s="39"/>
      <c r="H4260" s="39"/>
      <c r="I4260" s="39"/>
      <c r="J4260" s="39"/>
      <c r="K4260" s="39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5">
      <c r="A4261" s="52"/>
      <c r="B4261" s="53"/>
      <c r="C4261" s="39"/>
      <c r="D4261" s="39"/>
      <c r="E4261" s="39"/>
      <c r="F4261" s="39"/>
      <c r="G4261" s="39"/>
      <c r="H4261" s="39"/>
      <c r="I4261" s="39"/>
      <c r="J4261" s="39"/>
      <c r="K4261" s="39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5">
      <c r="A4262" s="52"/>
      <c r="B4262" s="53"/>
      <c r="C4262" s="39"/>
      <c r="D4262" s="39"/>
      <c r="E4262" s="39"/>
      <c r="F4262" s="39"/>
      <c r="G4262" s="39"/>
      <c r="H4262" s="39"/>
      <c r="I4262" s="39"/>
      <c r="J4262" s="39"/>
      <c r="K4262" s="39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5">
      <c r="A4263" s="52"/>
      <c r="B4263" s="53"/>
      <c r="C4263" s="39"/>
      <c r="D4263" s="39"/>
      <c r="E4263" s="39"/>
      <c r="F4263" s="39"/>
      <c r="G4263" s="39"/>
      <c r="H4263" s="39"/>
      <c r="I4263" s="39"/>
      <c r="J4263" s="39"/>
      <c r="K4263" s="39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5">
      <c r="A4264" s="52"/>
      <c r="B4264" s="53"/>
      <c r="C4264" s="39"/>
      <c r="D4264" s="39"/>
      <c r="E4264" s="39"/>
      <c r="F4264" s="39"/>
      <c r="G4264" s="39"/>
      <c r="H4264" s="39"/>
      <c r="I4264" s="39"/>
      <c r="J4264" s="39"/>
      <c r="K4264" s="39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5">
      <c r="A4265" s="52"/>
      <c r="B4265" s="53"/>
      <c r="C4265" s="39"/>
      <c r="D4265" s="39"/>
      <c r="E4265" s="39"/>
      <c r="F4265" s="39"/>
      <c r="G4265" s="39"/>
      <c r="H4265" s="39"/>
      <c r="I4265" s="39"/>
      <c r="J4265" s="39"/>
      <c r="K4265" s="39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5">
      <c r="A4266" s="52"/>
      <c r="B4266" s="53"/>
      <c r="C4266" s="39"/>
      <c r="D4266" s="39"/>
      <c r="E4266" s="39"/>
      <c r="F4266" s="39"/>
      <c r="G4266" s="39"/>
      <c r="H4266" s="39"/>
      <c r="I4266" s="39"/>
      <c r="J4266" s="39"/>
      <c r="K4266" s="39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5">
      <c r="A4267" s="52"/>
      <c r="B4267" s="53"/>
      <c r="C4267" s="39"/>
      <c r="D4267" s="39"/>
      <c r="E4267" s="39"/>
      <c r="F4267" s="39"/>
      <c r="G4267" s="39"/>
      <c r="H4267" s="39"/>
      <c r="I4267" s="39"/>
      <c r="J4267" s="39"/>
      <c r="K4267" s="39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5">
      <c r="A4268" s="52"/>
      <c r="B4268" s="53"/>
      <c r="C4268" s="39"/>
      <c r="D4268" s="39"/>
      <c r="E4268" s="39"/>
      <c r="F4268" s="39"/>
      <c r="G4268" s="39"/>
      <c r="H4268" s="39"/>
      <c r="I4268" s="39"/>
      <c r="J4268" s="39"/>
      <c r="K4268" s="39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5">
      <c r="A4269" s="52"/>
      <c r="B4269" s="53"/>
      <c r="C4269" s="39"/>
      <c r="D4269" s="39"/>
      <c r="E4269" s="39"/>
      <c r="F4269" s="39"/>
      <c r="G4269" s="39"/>
      <c r="H4269" s="39"/>
      <c r="I4269" s="39"/>
      <c r="J4269" s="39"/>
      <c r="K4269" s="39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5">
      <c r="A4270" s="52"/>
      <c r="B4270" s="53"/>
      <c r="C4270" s="39"/>
      <c r="D4270" s="39"/>
      <c r="E4270" s="39"/>
      <c r="F4270" s="39"/>
      <c r="G4270" s="39"/>
      <c r="H4270" s="39"/>
      <c r="I4270" s="39"/>
      <c r="J4270" s="39"/>
      <c r="K4270" s="39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5">
      <c r="A4271" s="52"/>
      <c r="B4271" s="53"/>
      <c r="C4271" s="39"/>
      <c r="D4271" s="39"/>
      <c r="E4271" s="39"/>
      <c r="F4271" s="39"/>
      <c r="G4271" s="39"/>
      <c r="H4271" s="39"/>
      <c r="I4271" s="39"/>
      <c r="J4271" s="39"/>
      <c r="K4271" s="39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5">
      <c r="A4272" s="52"/>
      <c r="B4272" s="53"/>
      <c r="C4272" s="39"/>
      <c r="D4272" s="39"/>
      <c r="E4272" s="39"/>
      <c r="F4272" s="39"/>
      <c r="G4272" s="39"/>
      <c r="H4272" s="39"/>
      <c r="I4272" s="39"/>
      <c r="J4272" s="39"/>
      <c r="K4272" s="39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5">
      <c r="A4273" s="52"/>
      <c r="B4273" s="53"/>
      <c r="C4273" s="39"/>
      <c r="D4273" s="39"/>
      <c r="E4273" s="39"/>
      <c r="F4273" s="39"/>
      <c r="G4273" s="39"/>
      <c r="H4273" s="39"/>
      <c r="I4273" s="39"/>
      <c r="J4273" s="39"/>
      <c r="K4273" s="39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5">
      <c r="A4274" s="52"/>
      <c r="B4274" s="53"/>
      <c r="C4274" s="39"/>
      <c r="D4274" s="39"/>
      <c r="E4274" s="39"/>
      <c r="F4274" s="39"/>
      <c r="G4274" s="39"/>
      <c r="H4274" s="39"/>
      <c r="I4274" s="39"/>
      <c r="J4274" s="39"/>
      <c r="K4274" s="39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5">
      <c r="A4275" s="52"/>
      <c r="B4275" s="53"/>
      <c r="C4275" s="39"/>
      <c r="D4275" s="39"/>
      <c r="E4275" s="39"/>
      <c r="F4275" s="39"/>
      <c r="G4275" s="39"/>
      <c r="H4275" s="39"/>
      <c r="I4275" s="39"/>
      <c r="J4275" s="39"/>
      <c r="K4275" s="39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5">
      <c r="A4276" s="52"/>
      <c r="B4276" s="53"/>
      <c r="C4276" s="39"/>
      <c r="D4276" s="39"/>
      <c r="E4276" s="39"/>
      <c r="F4276" s="39"/>
      <c r="G4276" s="39"/>
      <c r="H4276" s="39"/>
      <c r="I4276" s="39"/>
      <c r="J4276" s="39"/>
      <c r="K4276" s="39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5">
      <c r="A4277" s="52"/>
      <c r="B4277" s="53"/>
      <c r="C4277" s="39"/>
      <c r="D4277" s="39"/>
      <c r="E4277" s="39"/>
      <c r="F4277" s="39"/>
      <c r="G4277" s="39"/>
      <c r="H4277" s="39"/>
      <c r="I4277" s="39"/>
      <c r="J4277" s="39"/>
      <c r="K4277" s="39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5">
      <c r="A4278" s="52"/>
      <c r="B4278" s="53"/>
      <c r="C4278" s="39"/>
      <c r="D4278" s="39"/>
      <c r="E4278" s="39"/>
      <c r="F4278" s="39"/>
      <c r="G4278" s="39"/>
      <c r="H4278" s="39"/>
      <c r="I4278" s="39"/>
      <c r="J4278" s="39"/>
      <c r="K4278" s="39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5">
      <c r="A4279" s="52"/>
      <c r="B4279" s="53"/>
      <c r="C4279" s="39"/>
      <c r="D4279" s="39"/>
      <c r="E4279" s="39"/>
      <c r="F4279" s="39"/>
      <c r="G4279" s="39"/>
      <c r="H4279" s="39"/>
      <c r="I4279" s="39"/>
      <c r="J4279" s="39"/>
      <c r="K4279" s="39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5">
      <c r="A4280" s="52"/>
      <c r="B4280" s="53"/>
      <c r="C4280" s="39"/>
      <c r="D4280" s="39"/>
      <c r="E4280" s="39"/>
      <c r="F4280" s="39"/>
      <c r="G4280" s="39"/>
      <c r="H4280" s="39"/>
      <c r="I4280" s="39"/>
      <c r="J4280" s="39"/>
      <c r="K4280" s="39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5">
      <c r="A4281" s="52"/>
      <c r="B4281" s="53"/>
      <c r="C4281" s="39"/>
      <c r="D4281" s="39"/>
      <c r="E4281" s="39"/>
      <c r="F4281" s="39"/>
      <c r="G4281" s="39"/>
      <c r="H4281" s="39"/>
      <c r="I4281" s="39"/>
      <c r="J4281" s="39"/>
      <c r="K4281" s="39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5">
      <c r="A4282" s="52"/>
      <c r="B4282" s="53"/>
      <c r="C4282" s="39"/>
      <c r="D4282" s="39"/>
      <c r="E4282" s="39"/>
      <c r="F4282" s="39"/>
      <c r="G4282" s="39"/>
      <c r="H4282" s="39"/>
      <c r="I4282" s="39"/>
      <c r="J4282" s="39"/>
      <c r="K4282" s="39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5">
      <c r="A4283" s="52"/>
      <c r="B4283" s="53"/>
      <c r="C4283" s="39"/>
      <c r="D4283" s="39"/>
      <c r="E4283" s="39"/>
      <c r="F4283" s="39"/>
      <c r="G4283" s="39"/>
      <c r="H4283" s="39"/>
      <c r="I4283" s="39"/>
      <c r="J4283" s="39"/>
      <c r="K4283" s="39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5">
      <c r="A4284" s="52"/>
      <c r="B4284" s="53"/>
      <c r="C4284" s="39"/>
      <c r="D4284" s="39"/>
      <c r="E4284" s="39"/>
      <c r="F4284" s="39"/>
      <c r="G4284" s="39"/>
      <c r="H4284" s="39"/>
      <c r="I4284" s="39"/>
      <c r="J4284" s="39"/>
      <c r="K4284" s="39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5">
      <c r="A4285" s="52"/>
      <c r="B4285" s="53"/>
      <c r="C4285" s="39"/>
      <c r="D4285" s="39"/>
      <c r="E4285" s="39"/>
      <c r="F4285" s="39"/>
      <c r="G4285" s="39"/>
      <c r="H4285" s="39"/>
      <c r="I4285" s="39"/>
      <c r="J4285" s="39"/>
      <c r="K4285" s="39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5">
      <c r="A4286" s="52"/>
      <c r="B4286" s="53"/>
      <c r="C4286" s="39"/>
      <c r="D4286" s="39"/>
      <c r="E4286" s="39"/>
      <c r="F4286" s="39"/>
      <c r="G4286" s="39"/>
      <c r="H4286" s="39"/>
      <c r="I4286" s="39"/>
      <c r="J4286" s="39"/>
      <c r="K4286" s="39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5">
      <c r="A4287" s="52"/>
      <c r="B4287" s="53"/>
      <c r="C4287" s="39"/>
      <c r="D4287" s="39"/>
      <c r="E4287" s="39"/>
      <c r="F4287" s="39"/>
      <c r="G4287" s="39"/>
      <c r="H4287" s="39"/>
      <c r="I4287" s="39"/>
      <c r="J4287" s="39"/>
      <c r="K4287" s="39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5">
      <c r="A4288" s="52"/>
      <c r="B4288" s="53"/>
      <c r="C4288" s="39"/>
      <c r="D4288" s="39"/>
      <c r="E4288" s="39"/>
      <c r="F4288" s="39"/>
      <c r="G4288" s="39"/>
      <c r="H4288" s="39"/>
      <c r="I4288" s="39"/>
      <c r="J4288" s="39"/>
      <c r="K4288" s="39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5">
      <c r="A4289" s="52"/>
      <c r="B4289" s="53"/>
      <c r="C4289" s="39"/>
      <c r="D4289" s="39"/>
      <c r="E4289" s="39"/>
      <c r="F4289" s="39"/>
      <c r="G4289" s="39"/>
      <c r="H4289" s="39"/>
      <c r="I4289" s="39"/>
      <c r="J4289" s="39"/>
      <c r="K4289" s="39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5">
      <c r="A4290" s="52"/>
      <c r="B4290" s="53"/>
      <c r="C4290" s="39"/>
      <c r="D4290" s="39"/>
      <c r="E4290" s="39"/>
      <c r="F4290" s="39"/>
      <c r="G4290" s="39"/>
      <c r="H4290" s="39"/>
      <c r="I4290" s="39"/>
      <c r="J4290" s="39"/>
      <c r="K4290" s="39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5">
      <c r="A4291" s="52"/>
      <c r="B4291" s="53"/>
      <c r="C4291" s="39"/>
      <c r="D4291" s="39"/>
      <c r="E4291" s="39"/>
      <c r="F4291" s="39"/>
      <c r="G4291" s="39"/>
      <c r="H4291" s="39"/>
      <c r="I4291" s="39"/>
      <c r="J4291" s="39"/>
      <c r="K4291" s="39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5">
      <c r="A4292" s="52"/>
      <c r="B4292" s="53"/>
      <c r="C4292" s="39"/>
      <c r="D4292" s="39"/>
      <c r="E4292" s="39"/>
      <c r="F4292" s="39"/>
      <c r="G4292" s="39"/>
      <c r="H4292" s="39"/>
      <c r="I4292" s="39"/>
      <c r="J4292" s="39"/>
      <c r="K4292" s="39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5">
      <c r="A4293" s="52"/>
      <c r="B4293" s="53"/>
      <c r="C4293" s="39"/>
      <c r="D4293" s="39"/>
      <c r="E4293" s="39"/>
      <c r="F4293" s="39"/>
      <c r="G4293" s="39"/>
      <c r="H4293" s="39"/>
      <c r="I4293" s="39"/>
      <c r="J4293" s="39"/>
      <c r="K4293" s="39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5">
      <c r="A4294" s="52"/>
      <c r="B4294" s="53"/>
      <c r="C4294" s="39"/>
      <c r="D4294" s="39"/>
      <c r="E4294" s="39"/>
      <c r="F4294" s="39"/>
      <c r="G4294" s="39"/>
      <c r="H4294" s="39"/>
      <c r="I4294" s="39"/>
      <c r="J4294" s="39"/>
      <c r="K4294" s="39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5">
      <c r="A4295" s="52"/>
      <c r="B4295" s="53"/>
      <c r="C4295" s="39"/>
      <c r="D4295" s="39"/>
      <c r="E4295" s="39"/>
      <c r="F4295" s="39"/>
      <c r="G4295" s="39"/>
      <c r="H4295" s="39"/>
      <c r="I4295" s="39"/>
      <c r="J4295" s="39"/>
      <c r="K4295" s="39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5">
      <c r="A4296" s="52"/>
      <c r="B4296" s="53"/>
      <c r="C4296" s="39"/>
      <c r="D4296" s="39"/>
      <c r="E4296" s="39"/>
      <c r="F4296" s="39"/>
      <c r="G4296" s="39"/>
      <c r="H4296" s="39"/>
      <c r="I4296" s="39"/>
      <c r="J4296" s="39"/>
      <c r="K4296" s="39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5">
      <c r="A4297" s="52"/>
      <c r="B4297" s="53"/>
      <c r="C4297" s="39"/>
      <c r="D4297" s="39"/>
      <c r="E4297" s="39"/>
      <c r="F4297" s="39"/>
      <c r="G4297" s="39"/>
      <c r="H4297" s="39"/>
      <c r="I4297" s="39"/>
      <c r="J4297" s="39"/>
      <c r="K4297" s="39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5">
      <c r="A4298" s="52"/>
      <c r="B4298" s="53"/>
      <c r="C4298" s="39"/>
      <c r="D4298" s="39"/>
      <c r="E4298" s="39"/>
      <c r="F4298" s="39"/>
      <c r="G4298" s="39"/>
      <c r="H4298" s="39"/>
      <c r="I4298" s="39"/>
      <c r="J4298" s="39"/>
      <c r="K4298" s="39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5">
      <c r="A4299" s="52"/>
      <c r="B4299" s="53"/>
      <c r="C4299" s="39"/>
      <c r="D4299" s="39"/>
      <c r="E4299" s="39"/>
      <c r="F4299" s="39"/>
      <c r="G4299" s="39"/>
      <c r="H4299" s="39"/>
      <c r="I4299" s="39"/>
      <c r="J4299" s="39"/>
      <c r="K4299" s="39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5">
      <c r="A4300" s="52"/>
      <c r="B4300" s="53"/>
      <c r="C4300" s="39"/>
      <c r="D4300" s="39"/>
      <c r="E4300" s="39"/>
      <c r="F4300" s="39"/>
      <c r="G4300" s="39"/>
      <c r="H4300" s="39"/>
      <c r="I4300" s="39"/>
      <c r="J4300" s="39"/>
      <c r="K4300" s="39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5">
      <c r="A4301" s="52"/>
      <c r="B4301" s="53"/>
      <c r="C4301" s="39"/>
      <c r="D4301" s="39"/>
      <c r="E4301" s="39"/>
      <c r="F4301" s="39"/>
      <c r="G4301" s="39"/>
      <c r="H4301" s="39"/>
      <c r="I4301" s="39"/>
      <c r="J4301" s="39"/>
      <c r="K4301" s="39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5">
      <c r="A4302" s="52"/>
      <c r="B4302" s="53"/>
      <c r="C4302" s="39"/>
      <c r="D4302" s="39"/>
      <c r="E4302" s="39"/>
      <c r="F4302" s="39"/>
      <c r="G4302" s="39"/>
      <c r="H4302" s="39"/>
      <c r="I4302" s="39"/>
      <c r="J4302" s="39"/>
      <c r="K4302" s="39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5">
      <c r="A4303" s="52"/>
      <c r="B4303" s="53"/>
      <c r="C4303" s="39"/>
      <c r="D4303" s="39"/>
      <c r="E4303" s="39"/>
      <c r="F4303" s="39"/>
      <c r="G4303" s="39"/>
      <c r="H4303" s="39"/>
      <c r="I4303" s="39"/>
      <c r="J4303" s="39"/>
      <c r="K4303" s="39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5">
      <c r="A4304" s="52"/>
      <c r="B4304" s="53"/>
      <c r="C4304" s="39"/>
      <c r="D4304" s="39"/>
      <c r="E4304" s="39"/>
      <c r="F4304" s="39"/>
      <c r="G4304" s="39"/>
      <c r="H4304" s="39"/>
      <c r="I4304" s="39"/>
      <c r="J4304" s="39"/>
      <c r="K4304" s="39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5">
      <c r="A4305" s="52"/>
      <c r="B4305" s="53"/>
      <c r="C4305" s="39"/>
      <c r="D4305" s="39"/>
      <c r="E4305" s="39"/>
      <c r="F4305" s="39"/>
      <c r="G4305" s="39"/>
      <c r="H4305" s="39"/>
      <c r="I4305" s="39"/>
      <c r="J4305" s="39"/>
      <c r="K4305" s="39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5">
      <c r="A4306" s="52"/>
      <c r="B4306" s="53"/>
      <c r="C4306" s="39"/>
      <c r="D4306" s="39"/>
      <c r="E4306" s="39"/>
      <c r="F4306" s="39"/>
      <c r="G4306" s="39"/>
      <c r="H4306" s="39"/>
      <c r="I4306" s="39"/>
      <c r="J4306" s="39"/>
      <c r="K4306" s="39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5">
      <c r="A4307" s="52"/>
      <c r="B4307" s="53"/>
      <c r="C4307" s="39"/>
      <c r="D4307" s="39"/>
      <c r="E4307" s="39"/>
      <c r="F4307" s="39"/>
      <c r="G4307" s="39"/>
      <c r="H4307" s="39"/>
      <c r="I4307" s="39"/>
      <c r="J4307" s="39"/>
      <c r="K4307" s="39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5">
      <c r="A4308" s="52"/>
      <c r="B4308" s="53"/>
      <c r="C4308" s="39"/>
      <c r="D4308" s="39"/>
      <c r="E4308" s="39"/>
      <c r="F4308" s="39"/>
      <c r="G4308" s="39"/>
      <c r="H4308" s="39"/>
      <c r="I4308" s="39"/>
      <c r="J4308" s="39"/>
      <c r="K4308" s="39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5">
      <c r="A4309" s="52"/>
      <c r="B4309" s="53"/>
      <c r="C4309" s="39"/>
      <c r="D4309" s="39"/>
      <c r="E4309" s="39"/>
      <c r="F4309" s="39"/>
      <c r="G4309" s="39"/>
      <c r="H4309" s="39"/>
      <c r="I4309" s="39"/>
      <c r="J4309" s="39"/>
      <c r="K4309" s="39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5">
      <c r="A4310" s="52"/>
      <c r="B4310" s="53"/>
      <c r="C4310" s="39"/>
      <c r="D4310" s="39"/>
      <c r="E4310" s="39"/>
      <c r="F4310" s="39"/>
      <c r="G4310" s="39"/>
      <c r="H4310" s="39"/>
      <c r="I4310" s="39"/>
      <c r="J4310" s="39"/>
      <c r="K4310" s="39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5">
      <c r="A4311" s="52"/>
      <c r="B4311" s="53"/>
      <c r="C4311" s="39"/>
      <c r="D4311" s="39"/>
      <c r="E4311" s="39"/>
      <c r="F4311" s="39"/>
      <c r="G4311" s="39"/>
      <c r="H4311" s="39"/>
      <c r="I4311" s="39"/>
      <c r="J4311" s="39"/>
      <c r="K4311" s="39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5">
      <c r="A4312" s="52"/>
      <c r="B4312" s="53"/>
      <c r="C4312" s="39"/>
      <c r="D4312" s="39"/>
      <c r="E4312" s="39"/>
      <c r="F4312" s="39"/>
      <c r="G4312" s="39"/>
      <c r="H4312" s="39"/>
      <c r="I4312" s="39"/>
      <c r="J4312" s="39"/>
      <c r="K4312" s="39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5">
      <c r="A4313" s="52"/>
      <c r="B4313" s="53"/>
      <c r="C4313" s="39"/>
      <c r="D4313" s="39"/>
      <c r="E4313" s="39"/>
      <c r="F4313" s="39"/>
      <c r="G4313" s="39"/>
      <c r="H4313" s="39"/>
      <c r="I4313" s="39"/>
      <c r="J4313" s="39"/>
      <c r="K4313" s="39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5">
      <c r="A4314" s="52"/>
      <c r="B4314" s="53"/>
      <c r="C4314" s="39"/>
      <c r="D4314" s="39"/>
      <c r="E4314" s="39"/>
      <c r="F4314" s="39"/>
      <c r="G4314" s="39"/>
      <c r="H4314" s="39"/>
      <c r="I4314" s="39"/>
      <c r="J4314" s="39"/>
      <c r="K4314" s="39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5">
      <c r="A4315" s="52"/>
      <c r="B4315" s="53"/>
      <c r="C4315" s="39"/>
      <c r="D4315" s="39"/>
      <c r="E4315" s="39"/>
      <c r="F4315" s="39"/>
      <c r="G4315" s="39"/>
      <c r="H4315" s="39"/>
      <c r="I4315" s="39"/>
      <c r="J4315" s="39"/>
      <c r="K4315" s="39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5">
      <c r="A4316" s="52"/>
      <c r="B4316" s="53"/>
      <c r="C4316" s="39"/>
      <c r="D4316" s="39"/>
      <c r="E4316" s="39"/>
      <c r="F4316" s="39"/>
      <c r="G4316" s="39"/>
      <c r="H4316" s="39"/>
      <c r="I4316" s="39"/>
      <c r="J4316" s="39"/>
      <c r="K4316" s="39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5">
      <c r="A4317" s="52"/>
      <c r="B4317" s="53"/>
      <c r="C4317" s="39"/>
      <c r="D4317" s="39"/>
      <c r="E4317" s="39"/>
      <c r="F4317" s="39"/>
      <c r="G4317" s="39"/>
      <c r="H4317" s="39"/>
      <c r="I4317" s="39"/>
      <c r="J4317" s="39"/>
      <c r="K4317" s="39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5">
      <c r="A4318" s="52"/>
      <c r="B4318" s="53"/>
      <c r="C4318" s="39"/>
      <c r="D4318" s="39"/>
      <c r="E4318" s="39"/>
      <c r="F4318" s="39"/>
      <c r="G4318" s="39"/>
      <c r="H4318" s="39"/>
      <c r="I4318" s="39"/>
      <c r="J4318" s="39"/>
      <c r="K4318" s="39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5">
      <c r="A4319" s="52"/>
      <c r="B4319" s="53"/>
      <c r="C4319" s="39"/>
      <c r="D4319" s="39"/>
      <c r="E4319" s="39"/>
      <c r="F4319" s="39"/>
      <c r="G4319" s="39"/>
      <c r="H4319" s="39"/>
      <c r="I4319" s="39"/>
      <c r="J4319" s="39"/>
      <c r="K4319" s="39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5">
      <c r="A4320" s="52"/>
      <c r="B4320" s="53"/>
      <c r="C4320" s="39"/>
      <c r="D4320" s="39"/>
      <c r="E4320" s="39"/>
      <c r="F4320" s="39"/>
      <c r="G4320" s="39"/>
      <c r="H4320" s="39"/>
      <c r="I4320" s="39"/>
      <c r="J4320" s="39"/>
      <c r="K4320" s="39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5">
      <c r="A4321" s="52"/>
      <c r="B4321" s="53"/>
      <c r="C4321" s="39"/>
      <c r="D4321" s="39"/>
      <c r="E4321" s="39"/>
      <c r="F4321" s="39"/>
      <c r="G4321" s="39"/>
      <c r="H4321" s="39"/>
      <c r="I4321" s="39"/>
      <c r="J4321" s="39"/>
      <c r="K4321" s="39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5">
      <c r="A4322" s="52"/>
      <c r="B4322" s="53"/>
      <c r="C4322" s="39"/>
      <c r="D4322" s="39"/>
      <c r="E4322" s="39"/>
      <c r="F4322" s="39"/>
      <c r="G4322" s="39"/>
      <c r="H4322" s="39"/>
      <c r="I4322" s="39"/>
      <c r="J4322" s="39"/>
      <c r="K4322" s="39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5">
      <c r="A4323" s="52"/>
      <c r="B4323" s="53"/>
      <c r="C4323" s="39"/>
      <c r="D4323" s="39"/>
      <c r="E4323" s="39"/>
      <c r="F4323" s="39"/>
      <c r="G4323" s="39"/>
      <c r="H4323" s="39"/>
      <c r="I4323" s="39"/>
      <c r="J4323" s="39"/>
      <c r="K4323" s="39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5">
      <c r="A4324" s="52"/>
      <c r="B4324" s="53"/>
      <c r="C4324" s="39"/>
      <c r="D4324" s="39"/>
      <c r="E4324" s="39"/>
      <c r="F4324" s="39"/>
      <c r="G4324" s="39"/>
      <c r="H4324" s="39"/>
      <c r="I4324" s="39"/>
      <c r="J4324" s="39"/>
      <c r="K4324" s="39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5">
      <c r="A4325" s="52"/>
      <c r="B4325" s="53"/>
      <c r="C4325" s="39"/>
      <c r="D4325" s="39"/>
      <c r="E4325" s="39"/>
      <c r="F4325" s="39"/>
      <c r="G4325" s="39"/>
      <c r="H4325" s="39"/>
      <c r="I4325" s="39"/>
      <c r="J4325" s="39"/>
      <c r="K4325" s="39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5">
      <c r="A4326" s="52"/>
      <c r="B4326" s="53"/>
      <c r="C4326" s="39"/>
      <c r="D4326" s="39"/>
      <c r="E4326" s="39"/>
      <c r="F4326" s="39"/>
      <c r="G4326" s="39"/>
      <c r="H4326" s="39"/>
      <c r="I4326" s="39"/>
      <c r="J4326" s="39"/>
      <c r="K4326" s="39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5">
      <c r="A4327" s="52"/>
      <c r="B4327" s="53"/>
      <c r="C4327" s="39"/>
      <c r="D4327" s="39"/>
      <c r="E4327" s="39"/>
      <c r="F4327" s="39"/>
      <c r="G4327" s="39"/>
      <c r="H4327" s="39"/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5">
      <c r="A4328" s="52"/>
      <c r="B4328" s="53"/>
      <c r="C4328" s="39"/>
      <c r="D4328" s="39"/>
      <c r="E4328" s="39"/>
      <c r="F4328" s="39"/>
      <c r="G4328" s="39"/>
      <c r="H4328" s="39"/>
      <c r="I4328" s="39"/>
      <c r="J4328" s="39"/>
      <c r="K4328" s="39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5">
      <c r="A4329" s="52"/>
      <c r="B4329" s="53"/>
      <c r="C4329" s="39"/>
      <c r="D4329" s="39"/>
      <c r="E4329" s="39"/>
      <c r="F4329" s="39"/>
      <c r="G4329" s="39"/>
      <c r="H4329" s="39"/>
      <c r="I4329" s="39"/>
      <c r="J4329" s="39"/>
      <c r="K4329" s="39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5">
      <c r="A4330" s="52"/>
      <c r="B4330" s="53"/>
      <c r="C4330" s="39"/>
      <c r="D4330" s="39"/>
      <c r="E4330" s="39"/>
      <c r="F4330" s="39"/>
      <c r="G4330" s="39"/>
      <c r="H4330" s="39"/>
      <c r="I4330" s="39"/>
      <c r="J4330" s="39"/>
      <c r="K4330" s="39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5">
      <c r="A4331" s="52"/>
      <c r="B4331" s="53"/>
      <c r="C4331" s="39"/>
      <c r="D4331" s="39"/>
      <c r="E4331" s="39"/>
      <c r="F4331" s="39"/>
      <c r="G4331" s="39"/>
      <c r="H4331" s="39"/>
      <c r="I4331" s="39"/>
      <c r="J4331" s="39"/>
      <c r="K4331" s="39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5">
      <c r="A4332" s="52"/>
      <c r="B4332" s="53"/>
      <c r="C4332" s="39"/>
      <c r="D4332" s="39"/>
      <c r="E4332" s="39"/>
      <c r="F4332" s="39"/>
      <c r="G4332" s="39"/>
      <c r="H4332" s="39"/>
      <c r="I4332" s="39"/>
      <c r="J4332" s="39"/>
      <c r="K4332" s="39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5">
      <c r="A4333" s="52"/>
      <c r="B4333" s="53"/>
      <c r="C4333" s="39"/>
      <c r="D4333" s="39"/>
      <c r="E4333" s="39"/>
      <c r="F4333" s="39"/>
      <c r="G4333" s="39"/>
      <c r="H4333" s="39"/>
      <c r="I4333" s="39"/>
      <c r="J4333" s="39"/>
      <c r="K4333" s="39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5">
      <c r="A4334" s="52"/>
      <c r="B4334" s="53"/>
      <c r="C4334" s="39"/>
      <c r="D4334" s="39"/>
      <c r="E4334" s="39"/>
      <c r="F4334" s="39"/>
      <c r="G4334" s="39"/>
      <c r="H4334" s="39"/>
      <c r="I4334" s="39"/>
      <c r="J4334" s="39"/>
      <c r="K4334" s="39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5">
      <c r="A4335" s="52"/>
      <c r="B4335" s="53"/>
      <c r="C4335" s="39"/>
      <c r="D4335" s="39"/>
      <c r="E4335" s="39"/>
      <c r="F4335" s="39"/>
      <c r="G4335" s="39"/>
      <c r="H4335" s="39"/>
      <c r="I4335" s="39"/>
      <c r="J4335" s="39"/>
      <c r="K4335" s="39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5">
      <c r="A4336" s="52"/>
      <c r="B4336" s="53"/>
      <c r="C4336" s="39"/>
      <c r="D4336" s="39"/>
      <c r="E4336" s="39"/>
      <c r="F4336" s="39"/>
      <c r="G4336" s="39"/>
      <c r="H4336" s="39"/>
      <c r="I4336" s="39"/>
      <c r="J4336" s="39"/>
      <c r="K4336" s="39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5">
      <c r="A4337" s="52"/>
      <c r="B4337" s="53"/>
      <c r="C4337" s="39"/>
      <c r="D4337" s="39"/>
      <c r="E4337" s="39"/>
      <c r="F4337" s="39"/>
      <c r="G4337" s="39"/>
      <c r="H4337" s="39"/>
      <c r="I4337" s="39"/>
      <c r="J4337" s="39"/>
      <c r="K4337" s="39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5">
      <c r="A4338" s="52"/>
      <c r="B4338" s="53"/>
      <c r="C4338" s="39"/>
      <c r="D4338" s="39"/>
      <c r="E4338" s="39"/>
      <c r="F4338" s="39"/>
      <c r="G4338" s="39"/>
      <c r="H4338" s="39"/>
      <c r="I4338" s="39"/>
      <c r="J4338" s="39"/>
      <c r="K4338" s="39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5">
      <c r="A4339" s="52"/>
      <c r="B4339" s="53"/>
      <c r="C4339" s="39"/>
      <c r="D4339" s="39"/>
      <c r="E4339" s="39"/>
      <c r="F4339" s="39"/>
      <c r="G4339" s="39"/>
      <c r="H4339" s="39"/>
      <c r="I4339" s="39"/>
      <c r="J4339" s="39"/>
      <c r="K4339" s="39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5">
      <c r="A4340" s="52"/>
      <c r="B4340" s="53"/>
      <c r="C4340" s="39"/>
      <c r="D4340" s="39"/>
      <c r="E4340" s="39"/>
      <c r="F4340" s="39"/>
      <c r="G4340" s="39"/>
      <c r="H4340" s="39"/>
      <c r="I4340" s="39"/>
      <c r="J4340" s="39"/>
      <c r="K4340" s="39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5">
      <c r="A4341" s="52"/>
      <c r="B4341" s="53"/>
      <c r="C4341" s="39"/>
      <c r="D4341" s="39"/>
      <c r="E4341" s="39"/>
      <c r="F4341" s="39"/>
      <c r="G4341" s="39"/>
      <c r="H4341" s="39"/>
      <c r="I4341" s="39"/>
      <c r="J4341" s="39"/>
      <c r="K4341" s="39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5">
      <c r="A4342" s="52"/>
      <c r="B4342" s="53"/>
      <c r="C4342" s="39"/>
      <c r="D4342" s="39"/>
      <c r="E4342" s="39"/>
      <c r="F4342" s="39"/>
      <c r="G4342" s="39"/>
      <c r="H4342" s="39"/>
      <c r="I4342" s="39"/>
      <c r="J4342" s="39"/>
      <c r="K4342" s="39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5">
      <c r="A4343" s="52"/>
      <c r="B4343" s="53"/>
      <c r="C4343" s="39"/>
      <c r="D4343" s="39"/>
      <c r="E4343" s="39"/>
      <c r="F4343" s="39"/>
      <c r="G4343" s="39"/>
      <c r="H4343" s="39"/>
      <c r="I4343" s="39"/>
      <c r="J4343" s="39"/>
      <c r="K4343" s="39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5">
      <c r="A4344" s="52"/>
      <c r="B4344" s="53"/>
      <c r="C4344" s="39"/>
      <c r="D4344" s="39"/>
      <c r="E4344" s="39"/>
      <c r="F4344" s="39"/>
      <c r="G4344" s="39"/>
      <c r="H4344" s="39"/>
      <c r="I4344" s="39"/>
      <c r="J4344" s="39"/>
      <c r="K4344" s="39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5">
      <c r="A4345" s="52"/>
      <c r="B4345" s="53"/>
      <c r="C4345" s="39"/>
      <c r="D4345" s="39"/>
      <c r="E4345" s="39"/>
      <c r="F4345" s="39"/>
      <c r="G4345" s="39"/>
      <c r="H4345" s="39"/>
      <c r="I4345" s="39"/>
      <c r="J4345" s="39"/>
      <c r="K4345" s="39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5">
      <c r="A4346" s="52"/>
      <c r="B4346" s="53"/>
      <c r="C4346" s="39"/>
      <c r="D4346" s="39"/>
      <c r="E4346" s="39"/>
      <c r="F4346" s="39"/>
      <c r="G4346" s="39"/>
      <c r="H4346" s="39"/>
      <c r="I4346" s="39"/>
      <c r="J4346" s="39"/>
      <c r="K4346" s="39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5">
      <c r="A4347" s="52"/>
      <c r="B4347" s="53"/>
      <c r="C4347" s="39"/>
      <c r="D4347" s="39"/>
      <c r="E4347" s="39"/>
      <c r="F4347" s="39"/>
      <c r="G4347" s="39"/>
      <c r="H4347" s="39"/>
      <c r="I4347" s="39"/>
      <c r="J4347" s="39"/>
      <c r="K4347" s="39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5">
      <c r="A4348" s="52"/>
      <c r="B4348" s="53"/>
      <c r="C4348" s="39"/>
      <c r="D4348" s="39"/>
      <c r="E4348" s="39"/>
      <c r="F4348" s="39"/>
      <c r="G4348" s="39"/>
      <c r="H4348" s="39"/>
      <c r="I4348" s="39"/>
      <c r="J4348" s="39"/>
      <c r="K4348" s="39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5">
      <c r="A4349" s="52"/>
      <c r="B4349" s="53"/>
      <c r="C4349" s="39"/>
      <c r="D4349" s="39"/>
      <c r="E4349" s="39"/>
      <c r="F4349" s="39"/>
      <c r="G4349" s="39"/>
      <c r="H4349" s="39"/>
      <c r="I4349" s="39"/>
      <c r="J4349" s="39"/>
      <c r="K4349" s="39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5">
      <c r="A4350" s="52"/>
      <c r="B4350" s="53"/>
      <c r="C4350" s="39"/>
      <c r="D4350" s="39"/>
      <c r="E4350" s="39"/>
      <c r="F4350" s="39"/>
      <c r="G4350" s="39"/>
      <c r="H4350" s="39"/>
      <c r="I4350" s="39"/>
      <c r="J4350" s="39"/>
      <c r="K4350" s="39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5">
      <c r="A4351" s="52"/>
      <c r="B4351" s="53"/>
      <c r="C4351" s="39"/>
      <c r="D4351" s="39"/>
      <c r="E4351" s="39"/>
      <c r="F4351" s="39"/>
      <c r="G4351" s="39"/>
      <c r="H4351" s="39"/>
      <c r="I4351" s="39"/>
      <c r="J4351" s="39"/>
      <c r="K4351" s="39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5">
      <c r="A4352" s="52"/>
      <c r="B4352" s="53"/>
      <c r="C4352" s="39"/>
      <c r="D4352" s="39"/>
      <c r="E4352" s="39"/>
      <c r="F4352" s="39"/>
      <c r="G4352" s="39"/>
      <c r="H4352" s="39"/>
      <c r="I4352" s="39"/>
      <c r="J4352" s="39"/>
      <c r="K4352" s="39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5">
      <c r="A4353" s="52"/>
      <c r="B4353" s="53"/>
      <c r="C4353" s="39"/>
      <c r="D4353" s="39"/>
      <c r="E4353" s="39"/>
      <c r="F4353" s="39"/>
      <c r="G4353" s="39"/>
      <c r="H4353" s="39"/>
      <c r="I4353" s="39"/>
      <c r="J4353" s="39"/>
      <c r="K4353" s="39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5">
      <c r="A4354" s="52"/>
      <c r="B4354" s="53"/>
      <c r="C4354" s="39"/>
      <c r="D4354" s="39"/>
      <c r="E4354" s="39"/>
      <c r="F4354" s="39"/>
      <c r="G4354" s="39"/>
      <c r="H4354" s="39"/>
      <c r="I4354" s="39"/>
      <c r="J4354" s="39"/>
      <c r="K4354" s="39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5">
      <c r="A4355" s="52"/>
      <c r="B4355" s="53"/>
      <c r="C4355" s="39"/>
      <c r="D4355" s="39"/>
      <c r="E4355" s="39"/>
      <c r="F4355" s="39"/>
      <c r="G4355" s="39"/>
      <c r="H4355" s="39"/>
      <c r="I4355" s="39"/>
      <c r="J4355" s="39"/>
      <c r="K4355" s="39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5">
      <c r="A4356" s="52"/>
      <c r="B4356" s="53"/>
      <c r="C4356" s="39"/>
      <c r="D4356" s="39"/>
      <c r="E4356" s="39"/>
      <c r="F4356" s="39"/>
      <c r="G4356" s="39"/>
      <c r="H4356" s="39"/>
      <c r="I4356" s="39"/>
      <c r="J4356" s="39"/>
      <c r="K4356" s="39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5">
      <c r="A4357" s="52"/>
      <c r="B4357" s="53"/>
      <c r="C4357" s="39"/>
      <c r="D4357" s="39"/>
      <c r="E4357" s="39"/>
      <c r="F4357" s="39"/>
      <c r="G4357" s="39"/>
      <c r="H4357" s="39"/>
      <c r="I4357" s="39"/>
      <c r="J4357" s="39"/>
      <c r="K4357" s="39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5">
      <c r="A4358" s="52"/>
      <c r="B4358" s="53"/>
      <c r="C4358" s="39"/>
      <c r="D4358" s="39"/>
      <c r="E4358" s="39"/>
      <c r="F4358" s="39"/>
      <c r="G4358" s="39"/>
      <c r="H4358" s="39"/>
      <c r="I4358" s="39"/>
      <c r="J4358" s="39"/>
      <c r="K4358" s="39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5">
      <c r="A4359" s="52"/>
      <c r="B4359" s="53"/>
      <c r="C4359" s="39"/>
      <c r="D4359" s="39"/>
      <c r="E4359" s="39"/>
      <c r="F4359" s="39"/>
      <c r="G4359" s="39"/>
      <c r="H4359" s="39"/>
      <c r="I4359" s="39"/>
      <c r="J4359" s="39"/>
      <c r="K4359" s="39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5">
      <c r="A4360" s="52"/>
      <c r="B4360" s="53"/>
      <c r="C4360" s="39"/>
      <c r="D4360" s="39"/>
      <c r="E4360" s="39"/>
      <c r="F4360" s="39"/>
      <c r="G4360" s="39"/>
      <c r="H4360" s="39"/>
      <c r="I4360" s="39"/>
      <c r="J4360" s="39"/>
      <c r="K4360" s="39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5">
      <c r="A4361" s="52"/>
      <c r="B4361" s="53"/>
      <c r="C4361" s="39"/>
      <c r="D4361" s="39"/>
      <c r="E4361" s="39"/>
      <c r="F4361" s="39"/>
      <c r="G4361" s="39"/>
      <c r="H4361" s="39"/>
      <c r="I4361" s="39"/>
      <c r="J4361" s="39"/>
      <c r="K4361" s="39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5">
      <c r="A4362" s="52"/>
      <c r="B4362" s="53"/>
      <c r="C4362" s="39"/>
      <c r="D4362" s="39"/>
      <c r="E4362" s="39"/>
      <c r="F4362" s="39"/>
      <c r="G4362" s="39"/>
      <c r="H4362" s="39"/>
      <c r="I4362" s="39"/>
      <c r="J4362" s="39"/>
      <c r="K4362" s="39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5">
      <c r="A4363" s="52"/>
      <c r="B4363" s="53"/>
      <c r="C4363" s="39"/>
      <c r="D4363" s="39"/>
      <c r="E4363" s="39"/>
      <c r="F4363" s="39"/>
      <c r="G4363" s="39"/>
      <c r="H4363" s="39"/>
      <c r="I4363" s="39"/>
      <c r="J4363" s="39"/>
      <c r="K4363" s="39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5">
      <c r="A4364" s="52"/>
      <c r="B4364" s="53"/>
      <c r="C4364" s="39"/>
      <c r="D4364" s="39"/>
      <c r="E4364" s="39"/>
      <c r="F4364" s="39"/>
      <c r="G4364" s="39"/>
      <c r="H4364" s="39"/>
      <c r="I4364" s="39"/>
      <c r="J4364" s="39"/>
      <c r="K4364" s="39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5">
      <c r="A4365" s="52"/>
      <c r="B4365" s="53"/>
      <c r="C4365" s="39"/>
      <c r="D4365" s="39"/>
      <c r="E4365" s="39"/>
      <c r="F4365" s="39"/>
      <c r="G4365" s="39"/>
      <c r="H4365" s="39"/>
      <c r="I4365" s="39"/>
      <c r="J4365" s="39"/>
      <c r="K4365" s="39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5">
      <c r="A4366" s="52"/>
      <c r="B4366" s="53"/>
      <c r="C4366" s="39"/>
      <c r="D4366" s="39"/>
      <c r="E4366" s="39"/>
      <c r="F4366" s="39"/>
      <c r="G4366" s="39"/>
      <c r="H4366" s="39"/>
      <c r="I4366" s="39"/>
      <c r="J4366" s="39"/>
      <c r="K4366" s="39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5">
      <c r="A4367" s="52"/>
      <c r="B4367" s="53"/>
      <c r="C4367" s="39"/>
      <c r="D4367" s="39"/>
      <c r="E4367" s="39"/>
      <c r="F4367" s="39"/>
      <c r="G4367" s="39"/>
      <c r="H4367" s="39"/>
      <c r="I4367" s="39"/>
      <c r="J4367" s="39"/>
      <c r="K4367" s="39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5">
      <c r="A4368" s="52"/>
      <c r="B4368" s="53"/>
      <c r="C4368" s="39"/>
      <c r="D4368" s="39"/>
      <c r="E4368" s="39"/>
      <c r="F4368" s="39"/>
      <c r="G4368" s="39"/>
      <c r="H4368" s="39"/>
      <c r="I4368" s="39"/>
      <c r="J4368" s="39"/>
      <c r="K4368" s="39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5">
      <c r="A4369" s="52"/>
      <c r="B4369" s="53"/>
      <c r="C4369" s="39"/>
      <c r="D4369" s="39"/>
      <c r="E4369" s="39"/>
      <c r="F4369" s="39"/>
      <c r="G4369" s="39"/>
      <c r="H4369" s="39"/>
      <c r="I4369" s="39"/>
      <c r="J4369" s="39"/>
      <c r="K4369" s="39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5">
      <c r="A4370" s="52"/>
      <c r="B4370" s="53"/>
      <c r="C4370" s="39"/>
      <c r="D4370" s="39"/>
      <c r="E4370" s="39"/>
      <c r="F4370" s="39"/>
      <c r="G4370" s="39"/>
      <c r="H4370" s="39"/>
      <c r="I4370" s="39"/>
      <c r="J4370" s="39"/>
      <c r="K4370" s="39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5">
      <c r="A4371" s="52"/>
      <c r="B4371" s="53"/>
      <c r="C4371" s="39"/>
      <c r="D4371" s="39"/>
      <c r="E4371" s="39"/>
      <c r="F4371" s="39"/>
      <c r="G4371" s="39"/>
      <c r="H4371" s="39"/>
      <c r="I4371" s="39"/>
      <c r="J4371" s="39"/>
      <c r="K4371" s="39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5">
      <c r="A4372" s="52"/>
      <c r="B4372" s="53"/>
      <c r="C4372" s="39"/>
      <c r="D4372" s="39"/>
      <c r="E4372" s="39"/>
      <c r="F4372" s="39"/>
      <c r="G4372" s="39"/>
      <c r="H4372" s="39"/>
      <c r="I4372" s="39"/>
      <c r="J4372" s="39"/>
      <c r="K4372" s="39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5">
      <c r="A4373" s="52"/>
      <c r="B4373" s="53"/>
      <c r="C4373" s="39"/>
      <c r="D4373" s="39"/>
      <c r="E4373" s="39"/>
      <c r="F4373" s="39"/>
      <c r="G4373" s="39"/>
      <c r="H4373" s="39"/>
      <c r="I4373" s="39"/>
      <c r="J4373" s="39"/>
      <c r="K4373" s="39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5">
      <c r="A4374" s="52"/>
      <c r="B4374" s="53"/>
      <c r="C4374" s="39"/>
      <c r="D4374" s="39"/>
      <c r="E4374" s="39"/>
      <c r="F4374" s="39"/>
      <c r="G4374" s="39"/>
      <c r="H4374" s="39"/>
      <c r="I4374" s="39"/>
      <c r="J4374" s="39"/>
      <c r="K4374" s="39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5">
      <c r="A4375" s="52"/>
      <c r="B4375" s="53"/>
      <c r="C4375" s="39"/>
      <c r="D4375" s="39"/>
      <c r="E4375" s="39"/>
      <c r="F4375" s="39"/>
      <c r="G4375" s="39"/>
      <c r="H4375" s="39"/>
      <c r="I4375" s="39"/>
      <c r="J4375" s="39"/>
      <c r="K4375" s="39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5">
      <c r="A4376" s="52"/>
      <c r="B4376" s="53"/>
      <c r="C4376" s="39"/>
      <c r="D4376" s="39"/>
      <c r="E4376" s="39"/>
      <c r="F4376" s="39"/>
      <c r="G4376" s="39"/>
      <c r="H4376" s="39"/>
      <c r="I4376" s="39"/>
      <c r="J4376" s="39"/>
      <c r="K4376" s="39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5">
      <c r="A4377" s="52"/>
      <c r="B4377" s="53"/>
      <c r="C4377" s="39"/>
      <c r="D4377" s="39"/>
      <c r="E4377" s="39"/>
      <c r="F4377" s="39"/>
      <c r="G4377" s="39"/>
      <c r="H4377" s="39"/>
      <c r="I4377" s="39"/>
      <c r="J4377" s="39"/>
      <c r="K4377" s="39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5">
      <c r="A4378" s="52"/>
      <c r="B4378" s="53"/>
      <c r="C4378" s="39"/>
      <c r="D4378" s="39"/>
      <c r="E4378" s="39"/>
      <c r="F4378" s="39"/>
      <c r="G4378" s="39"/>
      <c r="H4378" s="39"/>
      <c r="I4378" s="39"/>
      <c r="J4378" s="39"/>
      <c r="K4378" s="39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5">
      <c r="A4379" s="52"/>
      <c r="B4379" s="53"/>
      <c r="C4379" s="39"/>
      <c r="D4379" s="39"/>
      <c r="E4379" s="39"/>
      <c r="F4379" s="39"/>
      <c r="G4379" s="39"/>
      <c r="H4379" s="39"/>
      <c r="I4379" s="39"/>
      <c r="J4379" s="39"/>
      <c r="K4379" s="39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5">
      <c r="A4380" s="52"/>
      <c r="B4380" s="53"/>
      <c r="C4380" s="39"/>
      <c r="D4380" s="39"/>
      <c r="E4380" s="39"/>
      <c r="F4380" s="39"/>
      <c r="G4380" s="39"/>
      <c r="H4380" s="39"/>
      <c r="I4380" s="39"/>
      <c r="J4380" s="39"/>
      <c r="K4380" s="39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5">
      <c r="A4381" s="52"/>
      <c r="B4381" s="53"/>
      <c r="C4381" s="39"/>
      <c r="D4381" s="39"/>
      <c r="E4381" s="39"/>
      <c r="F4381" s="39"/>
      <c r="G4381" s="39"/>
      <c r="H4381" s="39"/>
      <c r="I4381" s="39"/>
      <c r="J4381" s="39"/>
      <c r="K4381" s="39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5">
      <c r="A4382" s="52"/>
      <c r="B4382" s="53"/>
      <c r="C4382" s="39"/>
      <c r="D4382" s="39"/>
      <c r="E4382" s="39"/>
      <c r="F4382" s="39"/>
      <c r="G4382" s="39"/>
      <c r="H4382" s="39"/>
      <c r="I4382" s="39"/>
      <c r="J4382" s="39"/>
      <c r="K4382" s="39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5">
      <c r="A4383" s="52"/>
      <c r="B4383" s="53"/>
      <c r="C4383" s="39"/>
      <c r="D4383" s="39"/>
      <c r="E4383" s="39"/>
      <c r="F4383" s="39"/>
      <c r="G4383" s="39"/>
      <c r="H4383" s="39"/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5">
      <c r="A4384" s="52"/>
      <c r="B4384" s="53"/>
      <c r="C4384" s="39"/>
      <c r="D4384" s="39"/>
      <c r="E4384" s="39"/>
      <c r="F4384" s="39"/>
      <c r="G4384" s="39"/>
      <c r="H4384" s="39"/>
      <c r="I4384" s="39"/>
      <c r="J4384" s="39"/>
      <c r="K4384" s="39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5">
      <c r="A4385" s="52"/>
      <c r="B4385" s="53"/>
      <c r="C4385" s="39"/>
      <c r="D4385" s="39"/>
      <c r="E4385" s="39"/>
      <c r="F4385" s="39"/>
      <c r="G4385" s="39"/>
      <c r="H4385" s="39"/>
      <c r="I4385" s="39"/>
      <c r="J4385" s="39"/>
      <c r="K4385" s="39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5">
      <c r="A4386" s="52"/>
      <c r="B4386" s="53"/>
      <c r="C4386" s="39"/>
      <c r="D4386" s="39"/>
      <c r="E4386" s="39"/>
      <c r="F4386" s="39"/>
      <c r="G4386" s="39"/>
      <c r="H4386" s="39"/>
      <c r="I4386" s="39"/>
      <c r="J4386" s="39"/>
      <c r="K4386" s="39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5">
      <c r="A4387" s="52"/>
      <c r="B4387" s="53"/>
      <c r="C4387" s="39"/>
      <c r="D4387" s="39"/>
      <c r="E4387" s="39"/>
      <c r="F4387" s="39"/>
      <c r="G4387" s="39"/>
      <c r="H4387" s="39"/>
      <c r="I4387" s="39"/>
      <c r="J4387" s="39"/>
      <c r="K4387" s="39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5">
      <c r="A4388" s="52"/>
      <c r="B4388" s="53"/>
      <c r="C4388" s="39"/>
      <c r="D4388" s="39"/>
      <c r="E4388" s="39"/>
      <c r="F4388" s="39"/>
      <c r="G4388" s="39"/>
      <c r="H4388" s="39"/>
      <c r="I4388" s="39"/>
      <c r="J4388" s="39"/>
      <c r="K4388" s="39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5">
      <c r="A4389" s="52"/>
      <c r="B4389" s="53"/>
      <c r="C4389" s="39"/>
      <c r="D4389" s="39"/>
      <c r="E4389" s="39"/>
      <c r="F4389" s="39"/>
      <c r="G4389" s="39"/>
      <c r="H4389" s="39"/>
      <c r="I4389" s="39"/>
      <c r="J4389" s="39"/>
      <c r="K4389" s="39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5">
      <c r="A4390" s="52"/>
      <c r="B4390" s="53"/>
      <c r="C4390" s="39"/>
      <c r="D4390" s="39"/>
      <c r="E4390" s="39"/>
      <c r="F4390" s="39"/>
      <c r="G4390" s="39"/>
      <c r="H4390" s="39"/>
      <c r="I4390" s="39"/>
      <c r="J4390" s="39"/>
      <c r="K4390" s="39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5">
      <c r="A4391" s="52"/>
      <c r="B4391" s="53"/>
      <c r="C4391" s="39"/>
      <c r="D4391" s="39"/>
      <c r="E4391" s="39"/>
      <c r="F4391" s="39"/>
      <c r="G4391" s="39"/>
      <c r="H4391" s="39"/>
      <c r="I4391" s="39"/>
      <c r="J4391" s="39"/>
      <c r="K4391" s="39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5">
      <c r="A4392" s="52"/>
      <c r="B4392" s="53"/>
      <c r="C4392" s="39"/>
      <c r="D4392" s="39"/>
      <c r="E4392" s="39"/>
      <c r="F4392" s="39"/>
      <c r="G4392" s="39"/>
      <c r="H4392" s="39"/>
      <c r="I4392" s="39"/>
      <c r="J4392" s="39"/>
      <c r="K4392" s="39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5">
      <c r="A4393" s="52"/>
      <c r="B4393" s="53"/>
      <c r="C4393" s="39"/>
      <c r="D4393" s="39"/>
      <c r="E4393" s="39"/>
      <c r="F4393" s="39"/>
      <c r="G4393" s="39"/>
      <c r="H4393" s="39"/>
      <c r="I4393" s="39"/>
      <c r="J4393" s="39"/>
      <c r="K4393" s="39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5">
      <c r="A4394" s="52"/>
      <c r="B4394" s="53"/>
      <c r="C4394" s="39"/>
      <c r="D4394" s="39"/>
      <c r="E4394" s="39"/>
      <c r="F4394" s="39"/>
      <c r="G4394" s="39"/>
      <c r="H4394" s="39"/>
      <c r="I4394" s="39"/>
      <c r="J4394" s="39"/>
      <c r="K4394" s="39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5">
      <c r="A4395" s="52"/>
      <c r="B4395" s="53"/>
      <c r="C4395" s="39"/>
      <c r="D4395" s="39"/>
      <c r="E4395" s="39"/>
      <c r="F4395" s="39"/>
      <c r="G4395" s="39"/>
      <c r="H4395" s="39"/>
      <c r="I4395" s="39"/>
      <c r="J4395" s="39"/>
      <c r="K4395" s="39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5">
      <c r="A4396" s="52"/>
      <c r="B4396" s="53"/>
      <c r="C4396" s="39"/>
      <c r="D4396" s="39"/>
      <c r="E4396" s="39"/>
      <c r="F4396" s="39"/>
      <c r="G4396" s="39"/>
      <c r="H4396" s="39"/>
      <c r="I4396" s="39"/>
      <c r="J4396" s="39"/>
      <c r="K4396" s="39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5">
      <c r="A4397" s="52"/>
      <c r="B4397" s="53"/>
      <c r="C4397" s="39"/>
      <c r="D4397" s="39"/>
      <c r="E4397" s="39"/>
      <c r="F4397" s="39"/>
      <c r="G4397" s="39"/>
      <c r="H4397" s="39"/>
      <c r="I4397" s="39"/>
      <c r="J4397" s="39"/>
      <c r="K4397" s="39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5">
      <c r="A4398" s="52"/>
      <c r="B4398" s="53"/>
      <c r="C4398" s="39"/>
      <c r="D4398" s="39"/>
      <c r="E4398" s="39"/>
      <c r="F4398" s="39"/>
      <c r="G4398" s="39"/>
      <c r="H4398" s="39"/>
      <c r="I4398" s="39"/>
      <c r="J4398" s="39"/>
      <c r="K4398" s="39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5">
      <c r="A4399" s="52"/>
      <c r="B4399" s="53"/>
      <c r="C4399" s="39"/>
      <c r="D4399" s="39"/>
      <c r="E4399" s="39"/>
      <c r="F4399" s="39"/>
      <c r="G4399" s="39"/>
      <c r="H4399" s="39"/>
      <c r="I4399" s="39"/>
      <c r="J4399" s="39"/>
      <c r="K4399" s="39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5">
      <c r="A4400" s="52"/>
      <c r="B4400" s="53"/>
      <c r="C4400" s="39"/>
      <c r="D4400" s="39"/>
      <c r="E4400" s="39"/>
      <c r="F4400" s="39"/>
      <c r="G4400" s="39"/>
      <c r="H4400" s="39"/>
      <c r="I4400" s="39"/>
      <c r="J4400" s="39"/>
      <c r="K4400" s="39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5">
      <c r="A4401" s="52"/>
      <c r="B4401" s="53"/>
      <c r="C4401" s="39"/>
      <c r="D4401" s="39"/>
      <c r="E4401" s="39"/>
      <c r="F4401" s="39"/>
      <c r="G4401" s="39"/>
      <c r="H4401" s="39"/>
      <c r="I4401" s="39"/>
      <c r="J4401" s="39"/>
      <c r="K4401" s="39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5">
      <c r="A4402" s="52"/>
      <c r="B4402" s="53"/>
      <c r="C4402" s="39"/>
      <c r="D4402" s="39"/>
      <c r="E4402" s="39"/>
      <c r="F4402" s="39"/>
      <c r="G4402" s="39"/>
      <c r="H4402" s="39"/>
      <c r="I4402" s="39"/>
      <c r="J4402" s="39"/>
      <c r="K4402" s="39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5">
      <c r="A4403" s="52"/>
      <c r="B4403" s="53"/>
      <c r="C4403" s="39"/>
      <c r="D4403" s="39"/>
      <c r="E4403" s="39"/>
      <c r="F4403" s="39"/>
      <c r="G4403" s="39"/>
      <c r="H4403" s="39"/>
      <c r="I4403" s="39"/>
      <c r="J4403" s="39"/>
      <c r="K4403" s="39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5">
      <c r="A4404" s="52"/>
      <c r="B4404" s="53"/>
      <c r="C4404" s="39"/>
      <c r="D4404" s="39"/>
      <c r="E4404" s="39"/>
      <c r="F4404" s="39"/>
      <c r="G4404" s="39"/>
      <c r="H4404" s="39"/>
      <c r="I4404" s="39"/>
      <c r="J4404" s="39"/>
      <c r="K4404" s="39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5">
      <c r="A4405" s="52"/>
      <c r="B4405" s="53"/>
      <c r="C4405" s="39"/>
      <c r="D4405" s="39"/>
      <c r="E4405" s="39"/>
      <c r="F4405" s="39"/>
      <c r="G4405" s="39"/>
      <c r="H4405" s="39"/>
      <c r="I4405" s="39"/>
      <c r="J4405" s="39"/>
      <c r="K4405" s="39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5">
      <c r="A4406" s="52"/>
      <c r="B4406" s="53"/>
      <c r="C4406" s="39"/>
      <c r="D4406" s="39"/>
      <c r="E4406" s="39"/>
      <c r="F4406" s="39"/>
      <c r="G4406" s="39"/>
      <c r="H4406" s="39"/>
      <c r="I4406" s="39"/>
      <c r="J4406" s="39"/>
      <c r="K4406" s="39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5">
      <c r="A4407" s="52"/>
      <c r="B4407" s="53"/>
      <c r="C4407" s="39"/>
      <c r="D4407" s="39"/>
      <c r="E4407" s="39"/>
      <c r="F4407" s="39"/>
      <c r="G4407" s="39"/>
      <c r="H4407" s="39"/>
      <c r="I4407" s="39"/>
      <c r="J4407" s="39"/>
      <c r="K4407" s="39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5">
      <c r="A4408" s="52"/>
      <c r="B4408" s="53"/>
      <c r="C4408" s="39"/>
      <c r="D4408" s="39"/>
      <c r="E4408" s="39"/>
      <c r="F4408" s="39"/>
      <c r="G4408" s="39"/>
      <c r="H4408" s="39"/>
      <c r="I4408" s="39"/>
      <c r="J4408" s="39"/>
      <c r="K4408" s="39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5">
      <c r="A4409" s="52"/>
      <c r="B4409" s="53"/>
      <c r="C4409" s="39"/>
      <c r="D4409" s="39"/>
      <c r="E4409" s="39"/>
      <c r="F4409" s="39"/>
      <c r="G4409" s="39"/>
      <c r="H4409" s="39"/>
      <c r="I4409" s="39"/>
      <c r="J4409" s="39"/>
      <c r="K4409" s="39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5">
      <c r="A4410" s="52"/>
      <c r="B4410" s="53"/>
      <c r="C4410" s="39"/>
      <c r="D4410" s="39"/>
      <c r="E4410" s="39"/>
      <c r="F4410" s="39"/>
      <c r="G4410" s="39"/>
      <c r="H4410" s="39"/>
      <c r="I4410" s="39"/>
      <c r="J4410" s="39"/>
      <c r="K4410" s="39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5">
      <c r="A4411" s="52"/>
      <c r="B4411" s="53"/>
      <c r="C4411" s="39"/>
      <c r="D4411" s="39"/>
      <c r="E4411" s="39"/>
      <c r="F4411" s="39"/>
      <c r="G4411" s="39"/>
      <c r="H4411" s="39"/>
      <c r="I4411" s="39"/>
      <c r="J4411" s="39"/>
      <c r="K4411" s="39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5">
      <c r="A4412" s="52"/>
      <c r="B4412" s="53"/>
      <c r="C4412" s="39"/>
      <c r="D4412" s="39"/>
      <c r="E4412" s="39"/>
      <c r="F4412" s="39"/>
      <c r="G4412" s="39"/>
      <c r="H4412" s="39"/>
      <c r="I4412" s="39"/>
      <c r="J4412" s="39"/>
      <c r="K4412" s="39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5">
      <c r="A4413" s="52"/>
      <c r="B4413" s="53"/>
      <c r="C4413" s="39"/>
      <c r="D4413" s="39"/>
      <c r="E4413" s="39"/>
      <c r="F4413" s="39"/>
      <c r="G4413" s="39"/>
      <c r="H4413" s="39"/>
      <c r="I4413" s="39"/>
      <c r="J4413" s="39"/>
      <c r="K4413" s="39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5">
      <c r="A4414" s="52"/>
      <c r="B4414" s="53"/>
      <c r="C4414" s="39"/>
      <c r="D4414" s="39"/>
      <c r="E4414" s="39"/>
      <c r="F4414" s="39"/>
      <c r="G4414" s="39"/>
      <c r="H4414" s="39"/>
      <c r="I4414" s="39"/>
      <c r="J4414" s="39"/>
      <c r="K4414" s="39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5">
      <c r="A4415" s="52"/>
      <c r="B4415" s="53"/>
      <c r="C4415" s="39"/>
      <c r="D4415" s="39"/>
      <c r="E4415" s="39"/>
      <c r="F4415" s="39"/>
      <c r="G4415" s="39"/>
      <c r="H4415" s="39"/>
      <c r="I4415" s="39"/>
      <c r="J4415" s="39"/>
      <c r="K4415" s="39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5">
      <c r="A4416" s="52"/>
      <c r="B4416" s="53"/>
      <c r="C4416" s="39"/>
      <c r="D4416" s="39"/>
      <c r="E4416" s="39"/>
      <c r="F4416" s="39"/>
      <c r="G4416" s="39"/>
      <c r="H4416" s="39"/>
      <c r="I4416" s="39"/>
      <c r="J4416" s="39"/>
      <c r="K4416" s="39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5">
      <c r="A4417" s="52"/>
      <c r="B4417" s="53"/>
      <c r="C4417" s="39"/>
      <c r="D4417" s="39"/>
      <c r="E4417" s="39"/>
      <c r="F4417" s="39"/>
      <c r="G4417" s="39"/>
      <c r="H4417" s="39"/>
      <c r="I4417" s="39"/>
      <c r="J4417" s="39"/>
      <c r="K4417" s="39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5">
      <c r="A4418" s="52"/>
      <c r="B4418" s="53"/>
      <c r="C4418" s="39"/>
      <c r="D4418" s="39"/>
      <c r="E4418" s="39"/>
      <c r="F4418" s="39"/>
      <c r="G4418" s="39"/>
      <c r="H4418" s="39"/>
      <c r="I4418" s="39"/>
      <c r="J4418" s="39"/>
      <c r="K4418" s="39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5">
      <c r="A4419" s="52"/>
      <c r="B4419" s="53"/>
      <c r="C4419" s="39"/>
      <c r="D4419" s="39"/>
      <c r="E4419" s="39"/>
      <c r="F4419" s="39"/>
      <c r="G4419" s="39"/>
      <c r="H4419" s="39"/>
      <c r="I4419" s="39"/>
      <c r="J4419" s="39"/>
      <c r="K4419" s="39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5">
      <c r="A4420" s="52"/>
      <c r="B4420" s="53"/>
      <c r="C4420" s="39"/>
      <c r="D4420" s="39"/>
      <c r="E4420" s="39"/>
      <c r="F4420" s="39"/>
      <c r="G4420" s="39"/>
      <c r="H4420" s="39"/>
      <c r="I4420" s="39"/>
      <c r="J4420" s="39"/>
      <c r="K4420" s="39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5">
      <c r="A4421" s="52"/>
      <c r="B4421" s="53"/>
      <c r="C4421" s="39"/>
      <c r="D4421" s="39"/>
      <c r="E4421" s="39"/>
      <c r="F4421" s="39"/>
      <c r="G4421" s="39"/>
      <c r="H4421" s="39"/>
      <c r="I4421" s="39"/>
      <c r="J4421" s="39"/>
      <c r="K4421" s="39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5">
      <c r="A4422" s="52"/>
      <c r="B4422" s="53"/>
      <c r="C4422" s="39"/>
      <c r="D4422" s="39"/>
      <c r="E4422" s="39"/>
      <c r="F4422" s="39"/>
      <c r="G4422" s="39"/>
      <c r="H4422" s="39"/>
      <c r="I4422" s="39"/>
      <c r="J4422" s="39"/>
      <c r="K4422" s="39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5">
      <c r="A4423" s="52"/>
      <c r="B4423" s="53"/>
      <c r="C4423" s="39"/>
      <c r="D4423" s="39"/>
      <c r="E4423" s="39"/>
      <c r="F4423" s="39"/>
      <c r="G4423" s="39"/>
      <c r="H4423" s="39"/>
      <c r="I4423" s="39"/>
      <c r="J4423" s="39"/>
      <c r="K4423" s="39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5">
      <c r="A4424" s="52"/>
      <c r="B4424" s="53"/>
      <c r="C4424" s="39"/>
      <c r="D4424" s="39"/>
      <c r="E4424" s="39"/>
      <c r="F4424" s="39"/>
      <c r="G4424" s="39"/>
      <c r="H4424" s="39"/>
      <c r="I4424" s="39"/>
      <c r="J4424" s="39"/>
      <c r="K4424" s="39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5">
      <c r="A4425" s="52"/>
      <c r="B4425" s="53"/>
      <c r="C4425" s="39"/>
      <c r="D4425" s="39"/>
      <c r="E4425" s="39"/>
      <c r="F4425" s="39"/>
      <c r="G4425" s="39"/>
      <c r="H4425" s="39"/>
      <c r="I4425" s="39"/>
      <c r="J4425" s="39"/>
      <c r="K4425" s="39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5">
      <c r="A4426" s="52"/>
      <c r="B4426" s="53"/>
      <c r="C4426" s="39"/>
      <c r="D4426" s="39"/>
      <c r="E4426" s="39"/>
      <c r="F4426" s="39"/>
      <c r="G4426" s="39"/>
      <c r="H4426" s="39"/>
      <c r="I4426" s="39"/>
      <c r="J4426" s="39"/>
      <c r="K4426" s="39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5">
      <c r="A4427" s="52"/>
      <c r="B4427" s="53"/>
      <c r="C4427" s="39"/>
      <c r="D4427" s="39"/>
      <c r="E4427" s="39"/>
      <c r="F4427" s="39"/>
      <c r="G4427" s="39"/>
      <c r="H4427" s="39"/>
      <c r="I4427" s="39"/>
      <c r="J4427" s="39"/>
      <c r="K4427" s="39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5">
      <c r="A4428" s="52"/>
      <c r="B4428" s="53"/>
      <c r="C4428" s="39"/>
      <c r="D4428" s="39"/>
      <c r="E4428" s="39"/>
      <c r="F4428" s="39"/>
      <c r="G4428" s="39"/>
      <c r="H4428" s="39"/>
      <c r="I4428" s="39"/>
      <c r="J4428" s="39"/>
      <c r="K4428" s="39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5">
      <c r="A4429" s="52"/>
      <c r="B4429" s="53"/>
      <c r="C4429" s="39"/>
      <c r="D4429" s="39"/>
      <c r="E4429" s="39"/>
      <c r="F4429" s="39"/>
      <c r="G4429" s="39"/>
      <c r="H4429" s="39"/>
      <c r="I4429" s="39"/>
      <c r="J4429" s="39"/>
      <c r="K4429" s="39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5">
      <c r="A4430" s="52"/>
      <c r="B4430" s="53"/>
      <c r="C4430" s="39"/>
      <c r="D4430" s="39"/>
      <c r="E4430" s="39"/>
      <c r="F4430" s="39"/>
      <c r="G4430" s="39"/>
      <c r="H4430" s="39"/>
      <c r="I4430" s="39"/>
      <c r="J4430" s="39"/>
      <c r="K4430" s="39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5">
      <c r="A4431" s="52"/>
      <c r="B4431" s="53"/>
      <c r="C4431" s="39"/>
      <c r="D4431" s="39"/>
      <c r="E4431" s="39"/>
      <c r="F4431" s="39"/>
      <c r="G4431" s="39"/>
      <c r="H4431" s="39"/>
      <c r="I4431" s="39"/>
      <c r="J4431" s="39"/>
      <c r="K4431" s="39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5">
      <c r="A4432" s="52"/>
      <c r="B4432" s="53"/>
      <c r="C4432" s="39"/>
      <c r="D4432" s="39"/>
      <c r="E4432" s="39"/>
      <c r="F4432" s="39"/>
      <c r="G4432" s="39"/>
      <c r="H4432" s="39"/>
      <c r="I4432" s="39"/>
      <c r="J4432" s="39"/>
      <c r="K4432" s="39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5">
      <c r="A4433" s="52"/>
      <c r="B4433" s="53"/>
      <c r="C4433" s="39"/>
      <c r="D4433" s="39"/>
      <c r="E4433" s="39"/>
      <c r="F4433" s="39"/>
      <c r="G4433" s="39"/>
      <c r="H4433" s="39"/>
      <c r="I4433" s="39"/>
      <c r="J4433" s="39"/>
      <c r="K4433" s="39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5">
      <c r="A4434" s="52"/>
      <c r="B4434" s="53"/>
      <c r="C4434" s="39"/>
      <c r="D4434" s="39"/>
      <c r="E4434" s="39"/>
      <c r="F4434" s="39"/>
      <c r="G4434" s="39"/>
      <c r="H4434" s="39"/>
      <c r="I4434" s="39"/>
      <c r="J4434" s="39"/>
      <c r="K4434" s="39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5">
      <c r="A4435" s="52"/>
      <c r="B4435" s="53"/>
      <c r="C4435" s="39"/>
      <c r="D4435" s="39"/>
      <c r="E4435" s="39"/>
      <c r="F4435" s="39"/>
      <c r="G4435" s="39"/>
      <c r="H4435" s="39"/>
      <c r="I4435" s="39"/>
      <c r="J4435" s="39"/>
      <c r="K4435" s="39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5">
      <c r="A4436" s="52"/>
      <c r="B4436" s="53"/>
      <c r="C4436" s="39"/>
      <c r="D4436" s="39"/>
      <c r="E4436" s="39"/>
      <c r="F4436" s="39"/>
      <c r="G4436" s="39"/>
      <c r="H4436" s="39"/>
      <c r="I4436" s="39"/>
      <c r="J4436" s="39"/>
      <c r="K4436" s="39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5">
      <c r="A4437" s="52"/>
      <c r="B4437" s="53"/>
      <c r="C4437" s="39"/>
      <c r="D4437" s="39"/>
      <c r="E4437" s="39"/>
      <c r="F4437" s="39"/>
      <c r="G4437" s="39"/>
      <c r="H4437" s="39"/>
      <c r="I4437" s="39"/>
      <c r="J4437" s="39"/>
      <c r="K4437" s="39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5">
      <c r="A4438" s="52"/>
      <c r="B4438" s="53"/>
      <c r="C4438" s="39"/>
      <c r="D4438" s="39"/>
      <c r="E4438" s="39"/>
      <c r="F4438" s="39"/>
      <c r="G4438" s="39"/>
      <c r="H4438" s="39"/>
      <c r="I4438" s="39"/>
      <c r="J4438" s="39"/>
      <c r="K4438" s="39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5">
      <c r="A4439" s="52"/>
      <c r="B4439" s="53"/>
      <c r="C4439" s="39"/>
      <c r="D4439" s="39"/>
      <c r="E4439" s="39"/>
      <c r="F4439" s="39"/>
      <c r="G4439" s="39"/>
      <c r="H4439" s="39"/>
      <c r="I4439" s="39"/>
      <c r="J4439" s="39"/>
      <c r="K4439" s="39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5">
      <c r="A4440" s="52"/>
      <c r="B4440" s="53"/>
      <c r="C4440" s="39"/>
      <c r="D4440" s="39"/>
      <c r="E4440" s="39"/>
      <c r="F4440" s="39"/>
      <c r="G4440" s="39"/>
      <c r="H4440" s="39"/>
      <c r="I4440" s="39"/>
      <c r="J4440" s="39"/>
      <c r="K4440" s="39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5">
      <c r="A4441" s="52"/>
      <c r="B4441" s="53"/>
      <c r="C4441" s="39"/>
      <c r="D4441" s="39"/>
      <c r="E4441" s="39"/>
      <c r="F4441" s="39"/>
      <c r="G4441" s="39"/>
      <c r="H4441" s="39"/>
      <c r="I4441" s="39"/>
      <c r="J4441" s="39"/>
      <c r="K4441" s="39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5">
      <c r="A4442" s="52"/>
      <c r="B4442" s="53"/>
      <c r="C4442" s="39"/>
      <c r="D4442" s="39"/>
      <c r="E4442" s="39"/>
      <c r="F4442" s="39"/>
      <c r="G4442" s="39"/>
      <c r="H4442" s="39"/>
      <c r="I4442" s="39"/>
      <c r="J4442" s="39"/>
      <c r="K4442" s="39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5">
      <c r="A4443" s="52"/>
      <c r="B4443" s="53"/>
      <c r="C4443" s="39"/>
      <c r="D4443" s="39"/>
      <c r="E4443" s="39"/>
      <c r="F4443" s="39"/>
      <c r="G4443" s="39"/>
      <c r="H4443" s="39"/>
      <c r="I4443" s="39"/>
      <c r="J4443" s="39"/>
      <c r="K4443" s="39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5">
      <c r="A4444" s="52"/>
      <c r="B4444" s="53"/>
      <c r="C4444" s="39"/>
      <c r="D4444" s="39"/>
      <c r="E4444" s="39"/>
      <c r="F4444" s="39"/>
      <c r="G4444" s="39"/>
      <c r="H4444" s="39"/>
      <c r="I4444" s="39"/>
      <c r="J4444" s="39"/>
      <c r="K4444" s="39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5">
      <c r="A4445" s="52"/>
      <c r="B4445" s="53"/>
      <c r="C4445" s="39"/>
      <c r="D4445" s="39"/>
      <c r="E4445" s="39"/>
      <c r="F4445" s="39"/>
      <c r="G4445" s="39"/>
      <c r="H4445" s="39"/>
      <c r="I4445" s="39"/>
      <c r="J4445" s="39"/>
      <c r="K4445" s="39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5">
      <c r="A4446" s="52"/>
      <c r="B4446" s="53"/>
      <c r="C4446" s="39"/>
      <c r="D4446" s="39"/>
      <c r="E4446" s="39"/>
      <c r="F4446" s="39"/>
      <c r="G4446" s="39"/>
      <c r="H4446" s="39"/>
      <c r="I4446" s="39"/>
      <c r="J4446" s="39"/>
      <c r="K4446" s="39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5">
      <c r="A4447" s="52"/>
      <c r="B4447" s="53"/>
      <c r="C4447" s="39"/>
      <c r="D4447" s="39"/>
      <c r="E4447" s="39"/>
      <c r="F4447" s="39"/>
      <c r="G4447" s="39"/>
      <c r="H4447" s="39"/>
      <c r="I4447" s="39"/>
      <c r="J4447" s="39"/>
      <c r="K4447" s="39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5">
      <c r="A4448" s="52"/>
      <c r="B4448" s="53"/>
      <c r="C4448" s="39"/>
      <c r="D4448" s="39"/>
      <c r="E4448" s="39"/>
      <c r="F4448" s="39"/>
      <c r="G4448" s="39"/>
      <c r="H4448" s="39"/>
      <c r="I4448" s="39"/>
      <c r="J4448" s="39"/>
      <c r="K4448" s="39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5">
      <c r="A4449" s="52"/>
      <c r="B4449" s="53"/>
      <c r="C4449" s="39"/>
      <c r="D4449" s="39"/>
      <c r="E4449" s="39"/>
      <c r="F4449" s="39"/>
      <c r="G4449" s="39"/>
      <c r="H4449" s="39"/>
      <c r="I4449" s="39"/>
      <c r="J4449" s="39"/>
      <c r="K4449" s="39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5">
      <c r="A4450" s="52"/>
      <c r="B4450" s="53"/>
      <c r="C4450" s="39"/>
      <c r="D4450" s="39"/>
      <c r="E4450" s="39"/>
      <c r="F4450" s="39"/>
      <c r="G4450" s="39"/>
      <c r="H4450" s="39"/>
      <c r="I4450" s="39"/>
      <c r="J4450" s="39"/>
      <c r="K4450" s="39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5">
      <c r="A4451" s="52"/>
      <c r="B4451" s="53"/>
      <c r="C4451" s="39"/>
      <c r="D4451" s="39"/>
      <c r="E4451" s="39"/>
      <c r="F4451" s="39"/>
      <c r="G4451" s="39"/>
      <c r="H4451" s="39"/>
      <c r="I4451" s="39"/>
      <c r="J4451" s="39"/>
      <c r="K4451" s="39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5">
      <c r="A4452" s="52"/>
      <c r="B4452" s="53"/>
      <c r="C4452" s="39"/>
      <c r="D4452" s="39"/>
      <c r="E4452" s="39"/>
      <c r="F4452" s="39"/>
      <c r="G4452" s="39"/>
      <c r="H4452" s="39"/>
      <c r="I4452" s="39"/>
      <c r="J4452" s="39"/>
      <c r="K4452" s="39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5">
      <c r="A4453" s="52"/>
      <c r="B4453" s="53"/>
      <c r="C4453" s="39"/>
      <c r="D4453" s="39"/>
      <c r="E4453" s="39"/>
      <c r="F4453" s="39"/>
      <c r="G4453" s="39"/>
      <c r="H4453" s="39"/>
      <c r="I4453" s="39"/>
      <c r="J4453" s="39"/>
      <c r="K4453" s="39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5">
      <c r="A4454" s="52"/>
      <c r="B4454" s="53"/>
      <c r="C4454" s="39"/>
      <c r="D4454" s="39"/>
      <c r="E4454" s="39"/>
      <c r="F4454" s="39"/>
      <c r="G4454" s="39"/>
      <c r="H4454" s="39"/>
      <c r="I4454" s="39"/>
      <c r="J4454" s="39"/>
      <c r="K4454" s="39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5">
      <c r="A4455" s="52"/>
      <c r="B4455" s="53"/>
      <c r="C4455" s="39"/>
      <c r="D4455" s="39"/>
      <c r="E4455" s="39"/>
      <c r="F4455" s="39"/>
      <c r="G4455" s="39"/>
      <c r="H4455" s="39"/>
      <c r="I4455" s="39"/>
      <c r="J4455" s="39"/>
      <c r="K4455" s="39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5">
      <c r="A4456" s="52"/>
      <c r="B4456" s="53"/>
      <c r="C4456" s="39"/>
      <c r="D4456" s="39"/>
      <c r="E4456" s="39"/>
      <c r="F4456" s="39"/>
      <c r="G4456" s="39"/>
      <c r="H4456" s="39"/>
      <c r="I4456" s="39"/>
      <c r="J4456" s="39"/>
      <c r="K4456" s="39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5">
      <c r="A4457" s="52"/>
      <c r="B4457" s="53"/>
      <c r="C4457" s="39"/>
      <c r="D4457" s="39"/>
      <c r="E4457" s="39"/>
      <c r="F4457" s="39"/>
      <c r="G4457" s="39"/>
      <c r="H4457" s="39"/>
      <c r="I4457" s="39"/>
      <c r="J4457" s="39"/>
      <c r="K4457" s="39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5">
      <c r="A4458" s="52"/>
      <c r="B4458" s="53"/>
      <c r="C4458" s="39"/>
      <c r="D4458" s="39"/>
      <c r="E4458" s="39"/>
      <c r="F4458" s="39"/>
      <c r="G4458" s="39"/>
      <c r="H4458" s="39"/>
      <c r="I4458" s="39"/>
      <c r="J4458" s="39"/>
      <c r="K4458" s="39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5">
      <c r="A4459" s="52"/>
      <c r="B4459" s="53"/>
      <c r="C4459" s="39"/>
      <c r="D4459" s="39"/>
      <c r="E4459" s="39"/>
      <c r="F4459" s="39"/>
      <c r="G4459" s="39"/>
      <c r="H4459" s="39"/>
      <c r="I4459" s="39"/>
      <c r="J4459" s="39"/>
      <c r="K4459" s="39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5">
      <c r="A4460" s="52"/>
      <c r="B4460" s="53"/>
      <c r="C4460" s="39"/>
      <c r="D4460" s="39"/>
      <c r="E4460" s="39"/>
      <c r="F4460" s="39"/>
      <c r="G4460" s="39"/>
      <c r="H4460" s="39"/>
      <c r="I4460" s="39"/>
      <c r="J4460" s="39"/>
      <c r="K4460" s="39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5">
      <c r="A4461" s="52"/>
      <c r="B4461" s="53"/>
      <c r="C4461" s="39"/>
      <c r="D4461" s="39"/>
      <c r="E4461" s="39"/>
      <c r="F4461" s="39"/>
      <c r="G4461" s="39"/>
      <c r="H4461" s="39"/>
      <c r="I4461" s="39"/>
      <c r="J4461" s="39"/>
      <c r="K4461" s="39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5">
      <c r="A4462" s="52"/>
      <c r="B4462" s="53"/>
      <c r="C4462" s="39"/>
      <c r="D4462" s="39"/>
      <c r="E4462" s="39"/>
      <c r="F4462" s="39"/>
      <c r="G4462" s="39"/>
      <c r="H4462" s="39"/>
      <c r="I4462" s="39"/>
      <c r="J4462" s="39"/>
      <c r="K4462" s="39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5">
      <c r="A4463" s="52"/>
      <c r="B4463" s="53"/>
      <c r="C4463" s="39"/>
      <c r="D4463" s="39"/>
      <c r="E4463" s="39"/>
      <c r="F4463" s="39"/>
      <c r="G4463" s="39"/>
      <c r="H4463" s="39"/>
      <c r="I4463" s="39"/>
      <c r="J4463" s="39"/>
      <c r="K4463" s="39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5">
      <c r="A4464" s="52"/>
      <c r="B4464" s="53"/>
      <c r="C4464" s="39"/>
      <c r="D4464" s="39"/>
      <c r="E4464" s="39"/>
      <c r="F4464" s="39"/>
      <c r="G4464" s="39"/>
      <c r="H4464" s="39"/>
      <c r="I4464" s="39"/>
      <c r="J4464" s="39"/>
      <c r="K4464" s="39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5">
      <c r="A4465" s="52"/>
      <c r="B4465" s="53"/>
      <c r="C4465" s="39"/>
      <c r="D4465" s="39"/>
      <c r="E4465" s="39"/>
      <c r="F4465" s="39"/>
      <c r="G4465" s="39"/>
      <c r="H4465" s="39"/>
      <c r="I4465" s="39"/>
      <c r="J4465" s="39"/>
      <c r="K4465" s="39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5">
      <c r="A4466" s="52"/>
      <c r="B4466" s="53"/>
      <c r="C4466" s="39"/>
      <c r="D4466" s="39"/>
      <c r="E4466" s="39"/>
      <c r="F4466" s="39"/>
      <c r="G4466" s="39"/>
      <c r="H4466" s="39"/>
      <c r="I4466" s="39"/>
      <c r="J4466" s="39"/>
      <c r="K4466" s="39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5">
      <c r="A4467" s="52"/>
      <c r="B4467" s="53"/>
      <c r="C4467" s="39"/>
      <c r="D4467" s="39"/>
      <c r="E4467" s="39"/>
      <c r="F4467" s="39"/>
      <c r="G4467" s="39"/>
      <c r="H4467" s="39"/>
      <c r="I4467" s="39"/>
      <c r="J4467" s="39"/>
      <c r="K4467" s="39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5">
      <c r="A4468" s="52"/>
      <c r="B4468" s="53"/>
      <c r="C4468" s="39"/>
      <c r="D4468" s="39"/>
      <c r="E4468" s="39"/>
      <c r="F4468" s="39"/>
      <c r="G4468" s="39"/>
      <c r="H4468" s="39"/>
      <c r="I4468" s="39"/>
      <c r="J4468" s="39"/>
      <c r="K4468" s="39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5">
      <c r="A4469" s="52"/>
      <c r="B4469" s="53"/>
      <c r="C4469" s="39"/>
      <c r="D4469" s="39"/>
      <c r="E4469" s="39"/>
      <c r="F4469" s="39"/>
      <c r="G4469" s="39"/>
      <c r="H4469" s="39"/>
      <c r="I4469" s="39"/>
      <c r="J4469" s="39"/>
      <c r="K4469" s="39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5">
      <c r="A4470" s="52"/>
      <c r="B4470" s="53"/>
      <c r="C4470" s="39"/>
      <c r="D4470" s="39"/>
      <c r="E4470" s="39"/>
      <c r="F4470" s="39"/>
      <c r="G4470" s="39"/>
      <c r="H4470" s="39"/>
      <c r="I4470" s="39"/>
      <c r="J4470" s="39"/>
      <c r="K4470" s="39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5">
      <c r="A4471" s="52"/>
      <c r="B4471" s="53"/>
      <c r="C4471" s="39"/>
      <c r="D4471" s="39"/>
      <c r="E4471" s="39"/>
      <c r="F4471" s="39"/>
      <c r="G4471" s="39"/>
      <c r="H4471" s="39"/>
      <c r="I4471" s="39"/>
      <c r="J4471" s="39"/>
      <c r="K4471" s="39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5">
      <c r="A4472" s="52"/>
      <c r="B4472" s="53"/>
      <c r="C4472" s="39"/>
      <c r="D4472" s="39"/>
      <c r="E4472" s="39"/>
      <c r="F4472" s="39"/>
      <c r="G4472" s="39"/>
      <c r="H4472" s="39"/>
      <c r="I4472" s="39"/>
      <c r="J4472" s="39"/>
      <c r="K4472" s="39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5">
      <c r="A4473" s="52"/>
      <c r="B4473" s="53"/>
      <c r="C4473" s="39"/>
      <c r="D4473" s="39"/>
      <c r="E4473" s="39"/>
      <c r="F4473" s="39"/>
      <c r="G4473" s="39"/>
      <c r="H4473" s="39"/>
      <c r="I4473" s="39"/>
      <c r="J4473" s="39"/>
      <c r="K4473" s="39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5">
      <c r="A4474" s="52"/>
      <c r="B4474" s="53"/>
      <c r="C4474" s="39"/>
      <c r="D4474" s="39"/>
      <c r="E4474" s="39"/>
      <c r="F4474" s="39"/>
      <c r="G4474" s="39"/>
      <c r="H4474" s="39"/>
      <c r="I4474" s="39"/>
      <c r="J4474" s="39"/>
      <c r="K4474" s="39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5">
      <c r="A4475" s="52"/>
      <c r="B4475" s="53"/>
      <c r="C4475" s="39"/>
      <c r="D4475" s="39"/>
      <c r="E4475" s="39"/>
      <c r="F4475" s="39"/>
      <c r="G4475" s="39"/>
      <c r="H4475" s="39"/>
      <c r="I4475" s="39"/>
      <c r="J4475" s="39"/>
      <c r="K4475" s="39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5">
      <c r="A4476" s="52"/>
      <c r="B4476" s="53"/>
      <c r="C4476" s="39"/>
      <c r="D4476" s="39"/>
      <c r="E4476" s="39"/>
      <c r="F4476" s="39"/>
      <c r="G4476" s="39"/>
      <c r="H4476" s="39"/>
      <c r="I4476" s="39"/>
      <c r="J4476" s="39"/>
      <c r="K4476" s="39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5">
      <c r="A4477" s="52"/>
      <c r="B4477" s="53"/>
      <c r="C4477" s="39"/>
      <c r="D4477" s="39"/>
      <c r="E4477" s="39"/>
      <c r="F4477" s="39"/>
      <c r="G4477" s="39"/>
      <c r="H4477" s="39"/>
      <c r="I4477" s="39"/>
      <c r="J4477" s="39"/>
      <c r="K4477" s="39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5">
      <c r="A4478" s="52"/>
      <c r="B4478" s="53"/>
      <c r="C4478" s="39"/>
      <c r="D4478" s="39"/>
      <c r="E4478" s="39"/>
      <c r="F4478" s="39"/>
      <c r="G4478" s="39"/>
      <c r="H4478" s="39"/>
      <c r="I4478" s="39"/>
      <c r="J4478" s="39"/>
      <c r="K4478" s="39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5">
      <c r="A4479" s="52"/>
      <c r="B4479" s="53"/>
      <c r="C4479" s="39"/>
      <c r="D4479" s="39"/>
      <c r="E4479" s="39"/>
      <c r="F4479" s="39"/>
      <c r="G4479" s="39"/>
      <c r="H4479" s="39"/>
      <c r="I4479" s="39"/>
      <c r="J4479" s="39"/>
      <c r="K4479" s="39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5">
      <c r="A4480" s="52"/>
      <c r="B4480" s="53"/>
      <c r="C4480" s="39"/>
      <c r="D4480" s="39"/>
      <c r="E4480" s="39"/>
      <c r="F4480" s="39"/>
      <c r="G4480" s="39"/>
      <c r="H4480" s="39"/>
      <c r="I4480" s="39"/>
      <c r="J4480" s="39"/>
      <c r="K4480" s="39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5">
      <c r="A4481" s="52"/>
      <c r="B4481" s="53"/>
      <c r="C4481" s="39"/>
      <c r="D4481" s="39"/>
      <c r="E4481" s="39"/>
      <c r="F4481" s="39"/>
      <c r="G4481" s="39"/>
      <c r="H4481" s="39"/>
      <c r="I4481" s="39"/>
      <c r="J4481" s="39"/>
      <c r="K4481" s="39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5">
      <c r="A4482" s="52"/>
      <c r="B4482" s="53"/>
      <c r="C4482" s="39"/>
      <c r="D4482" s="39"/>
      <c r="E4482" s="39"/>
      <c r="F4482" s="39"/>
      <c r="G4482" s="39"/>
      <c r="H4482" s="39"/>
      <c r="I4482" s="39"/>
      <c r="J4482" s="39"/>
      <c r="K4482" s="39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5">
      <c r="A4483" s="52"/>
      <c r="B4483" s="53"/>
      <c r="C4483" s="39"/>
      <c r="D4483" s="39"/>
      <c r="E4483" s="39"/>
      <c r="F4483" s="39"/>
      <c r="G4483" s="39"/>
      <c r="H4483" s="39"/>
      <c r="I4483" s="39"/>
      <c r="J4483" s="39"/>
      <c r="K4483" s="39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5">
      <c r="A4484" s="52"/>
      <c r="B4484" s="53"/>
      <c r="C4484" s="39"/>
      <c r="D4484" s="39"/>
      <c r="E4484" s="39"/>
      <c r="F4484" s="39"/>
      <c r="G4484" s="39"/>
      <c r="H4484" s="39"/>
      <c r="I4484" s="39"/>
      <c r="J4484" s="39"/>
      <c r="K4484" s="39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5">
      <c r="A4485" s="52"/>
      <c r="B4485" s="53"/>
      <c r="C4485" s="39"/>
      <c r="D4485" s="39"/>
      <c r="E4485" s="39"/>
      <c r="F4485" s="39"/>
      <c r="G4485" s="39"/>
      <c r="H4485" s="39"/>
      <c r="I4485" s="39"/>
      <c r="J4485" s="39"/>
      <c r="K4485" s="39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5">
      <c r="A4486" s="52"/>
      <c r="B4486" s="53"/>
      <c r="C4486" s="39"/>
      <c r="D4486" s="39"/>
      <c r="E4486" s="39"/>
      <c r="F4486" s="39"/>
      <c r="G4486" s="39"/>
      <c r="H4486" s="39"/>
      <c r="I4486" s="39"/>
      <c r="J4486" s="39"/>
      <c r="K4486" s="39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5">
      <c r="A4487" s="52"/>
      <c r="B4487" s="53"/>
      <c r="C4487" s="39"/>
      <c r="D4487" s="39"/>
      <c r="E4487" s="39"/>
      <c r="F4487" s="39"/>
      <c r="G4487" s="39"/>
      <c r="H4487" s="39"/>
      <c r="I4487" s="39"/>
      <c r="J4487" s="39"/>
      <c r="K4487" s="39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5">
      <c r="A4488" s="52"/>
      <c r="B4488" s="53"/>
      <c r="C4488" s="39"/>
      <c r="D4488" s="39"/>
      <c r="E4488" s="39"/>
      <c r="F4488" s="39"/>
      <c r="G4488" s="39"/>
      <c r="H4488" s="39"/>
      <c r="I4488" s="39"/>
      <c r="J4488" s="39"/>
      <c r="K4488" s="39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5">
      <c r="A4489" s="52"/>
      <c r="B4489" s="53"/>
      <c r="C4489" s="39"/>
      <c r="D4489" s="39"/>
      <c r="E4489" s="39"/>
      <c r="F4489" s="39"/>
      <c r="G4489" s="39"/>
      <c r="H4489" s="39"/>
      <c r="I4489" s="39"/>
      <c r="J4489" s="39"/>
      <c r="K4489" s="39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5">
      <c r="A4490" s="52"/>
      <c r="B4490" s="53"/>
      <c r="C4490" s="39"/>
      <c r="D4490" s="39"/>
      <c r="E4490" s="39"/>
      <c r="F4490" s="39"/>
      <c r="G4490" s="39"/>
      <c r="H4490" s="39"/>
      <c r="I4490" s="39"/>
      <c r="J4490" s="39"/>
      <c r="K4490" s="39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5">
      <c r="A4491" s="52"/>
      <c r="B4491" s="53"/>
      <c r="C4491" s="39"/>
      <c r="D4491" s="39"/>
      <c r="E4491" s="39"/>
      <c r="F4491" s="39"/>
      <c r="G4491" s="39"/>
      <c r="H4491" s="39"/>
      <c r="I4491" s="39"/>
      <c r="J4491" s="39"/>
      <c r="K4491" s="39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5">
      <c r="A4492" s="52"/>
      <c r="B4492" s="53"/>
      <c r="C4492" s="39"/>
      <c r="D4492" s="39"/>
      <c r="E4492" s="39"/>
      <c r="F4492" s="39"/>
      <c r="G4492" s="39"/>
      <c r="H4492" s="39"/>
      <c r="I4492" s="39"/>
      <c r="J4492" s="39"/>
      <c r="K4492" s="39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5">
      <c r="A4493" s="52"/>
      <c r="B4493" s="53"/>
      <c r="C4493" s="39"/>
      <c r="D4493" s="39"/>
      <c r="E4493" s="39"/>
      <c r="F4493" s="39"/>
      <c r="G4493" s="39"/>
      <c r="H4493" s="39"/>
      <c r="I4493" s="39"/>
      <c r="J4493" s="39"/>
      <c r="K4493" s="39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5">
      <c r="A4494" s="52"/>
      <c r="B4494" s="53"/>
      <c r="C4494" s="39"/>
      <c r="D4494" s="39"/>
      <c r="E4494" s="39"/>
      <c r="F4494" s="39"/>
      <c r="G4494" s="39"/>
      <c r="H4494" s="39"/>
      <c r="I4494" s="39"/>
      <c r="J4494" s="39"/>
      <c r="K4494" s="39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5">
      <c r="A4495" s="52"/>
      <c r="B4495" s="53"/>
      <c r="C4495" s="39"/>
      <c r="D4495" s="39"/>
      <c r="E4495" s="39"/>
      <c r="F4495" s="39"/>
      <c r="G4495" s="39"/>
      <c r="H4495" s="39"/>
      <c r="I4495" s="39"/>
      <c r="J4495" s="39"/>
      <c r="K4495" s="39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5">
      <c r="A4496" s="52"/>
      <c r="B4496" s="53"/>
      <c r="C4496" s="39"/>
      <c r="D4496" s="39"/>
      <c r="E4496" s="39"/>
      <c r="F4496" s="39"/>
      <c r="G4496" s="39"/>
      <c r="H4496" s="39"/>
      <c r="I4496" s="39"/>
      <c r="J4496" s="39"/>
      <c r="K4496" s="39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5">
      <c r="A4497" s="52"/>
      <c r="B4497" s="53"/>
      <c r="C4497" s="39"/>
      <c r="D4497" s="39"/>
      <c r="E4497" s="39"/>
      <c r="F4497" s="39"/>
      <c r="G4497" s="39"/>
      <c r="H4497" s="39"/>
      <c r="I4497" s="39"/>
      <c r="J4497" s="39"/>
      <c r="K4497" s="39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5">
      <c r="A4498" s="52"/>
      <c r="B4498" s="53"/>
      <c r="C4498" s="39"/>
      <c r="D4498" s="39"/>
      <c r="E4498" s="39"/>
      <c r="F4498" s="39"/>
      <c r="G4498" s="39"/>
      <c r="H4498" s="39"/>
      <c r="I4498" s="39"/>
      <c r="J4498" s="39"/>
      <c r="K4498" s="39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5">
      <c r="A4499" s="52"/>
      <c r="B4499" s="53"/>
      <c r="C4499" s="39"/>
      <c r="D4499" s="39"/>
      <c r="E4499" s="39"/>
      <c r="F4499" s="39"/>
      <c r="G4499" s="39"/>
      <c r="H4499" s="39"/>
      <c r="I4499" s="39"/>
      <c r="J4499" s="39"/>
      <c r="K4499" s="39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5">
      <c r="A4500" s="52"/>
      <c r="B4500" s="53"/>
      <c r="C4500" s="39"/>
      <c r="D4500" s="39"/>
      <c r="E4500" s="39"/>
      <c r="F4500" s="39"/>
      <c r="G4500" s="39"/>
      <c r="H4500" s="39"/>
      <c r="I4500" s="39"/>
      <c r="J4500" s="39"/>
      <c r="K4500" s="39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5">
      <c r="A4501" s="52"/>
      <c r="B4501" s="53"/>
      <c r="C4501" s="39"/>
      <c r="D4501" s="39"/>
      <c r="E4501" s="39"/>
      <c r="F4501" s="39"/>
      <c r="G4501" s="39"/>
      <c r="H4501" s="39"/>
      <c r="I4501" s="39"/>
      <c r="J4501" s="39"/>
      <c r="K4501" s="39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5">
      <c r="A4502" s="52"/>
      <c r="B4502" s="53"/>
      <c r="C4502" s="39"/>
      <c r="D4502" s="39"/>
      <c r="E4502" s="39"/>
      <c r="F4502" s="39"/>
      <c r="G4502" s="39"/>
      <c r="H4502" s="39"/>
      <c r="I4502" s="39"/>
      <c r="J4502" s="39"/>
      <c r="K4502" s="39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5">
      <c r="A4503" s="52"/>
      <c r="B4503" s="53"/>
      <c r="C4503" s="39"/>
      <c r="D4503" s="39"/>
      <c r="E4503" s="39"/>
      <c r="F4503" s="39"/>
      <c r="G4503" s="39"/>
      <c r="H4503" s="39"/>
      <c r="I4503" s="39"/>
      <c r="J4503" s="39"/>
      <c r="K4503" s="39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5">
      <c r="A4504" s="52"/>
      <c r="B4504" s="53"/>
      <c r="C4504" s="39"/>
      <c r="D4504" s="39"/>
      <c r="E4504" s="39"/>
      <c r="F4504" s="39"/>
      <c r="G4504" s="39"/>
      <c r="H4504" s="39"/>
      <c r="I4504" s="39"/>
      <c r="J4504" s="39"/>
      <c r="K4504" s="39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5">
      <c r="A4505" s="52"/>
      <c r="B4505" s="53"/>
      <c r="C4505" s="39"/>
      <c r="D4505" s="39"/>
      <c r="E4505" s="39"/>
      <c r="F4505" s="39"/>
      <c r="G4505" s="39"/>
      <c r="H4505" s="39"/>
      <c r="I4505" s="39"/>
      <c r="J4505" s="39"/>
      <c r="K4505" s="39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5">
      <c r="A4506" s="52"/>
      <c r="B4506" s="53"/>
      <c r="C4506" s="39"/>
      <c r="D4506" s="39"/>
      <c r="E4506" s="39"/>
      <c r="F4506" s="39"/>
      <c r="G4506" s="39"/>
      <c r="H4506" s="39"/>
      <c r="I4506" s="39"/>
      <c r="J4506" s="39"/>
      <c r="K4506" s="39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5">
      <c r="A4507" s="52"/>
      <c r="B4507" s="53"/>
      <c r="C4507" s="39"/>
      <c r="D4507" s="39"/>
      <c r="E4507" s="39"/>
      <c r="F4507" s="39"/>
      <c r="G4507" s="39"/>
      <c r="H4507" s="39"/>
      <c r="I4507" s="39"/>
      <c r="J4507" s="39"/>
      <c r="K4507" s="39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5">
      <c r="A4508" s="52"/>
      <c r="B4508" s="53"/>
      <c r="C4508" s="39"/>
      <c r="D4508" s="39"/>
      <c r="E4508" s="39"/>
      <c r="F4508" s="39"/>
      <c r="G4508" s="39"/>
      <c r="H4508" s="39"/>
      <c r="I4508" s="39"/>
      <c r="J4508" s="39"/>
      <c r="K4508" s="39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5">
      <c r="A4509" s="52"/>
      <c r="B4509" s="53"/>
      <c r="C4509" s="39"/>
      <c r="D4509" s="39"/>
      <c r="E4509" s="39"/>
      <c r="F4509" s="39"/>
      <c r="G4509" s="39"/>
      <c r="H4509" s="39"/>
      <c r="I4509" s="39"/>
      <c r="J4509" s="39"/>
      <c r="K4509" s="39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5">
      <c r="A4510" s="52"/>
      <c r="B4510" s="53"/>
      <c r="C4510" s="39"/>
      <c r="D4510" s="39"/>
      <c r="E4510" s="39"/>
      <c r="F4510" s="39"/>
      <c r="G4510" s="39"/>
      <c r="H4510" s="39"/>
      <c r="I4510" s="39"/>
      <c r="J4510" s="39"/>
      <c r="K4510" s="39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5">
      <c r="A4511" s="52"/>
      <c r="B4511" s="53"/>
      <c r="C4511" s="39"/>
      <c r="D4511" s="39"/>
      <c r="E4511" s="39"/>
      <c r="F4511" s="39"/>
      <c r="G4511" s="39"/>
      <c r="H4511" s="39"/>
      <c r="I4511" s="39"/>
      <c r="J4511" s="39"/>
      <c r="K4511" s="39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5">
      <c r="A4512" s="52"/>
      <c r="B4512" s="53"/>
      <c r="C4512" s="39"/>
      <c r="D4512" s="39"/>
      <c r="E4512" s="39"/>
      <c r="F4512" s="39"/>
      <c r="G4512" s="39"/>
      <c r="H4512" s="39"/>
      <c r="I4512" s="39"/>
      <c r="J4512" s="39"/>
      <c r="K4512" s="39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5">
      <c r="A4513" s="52"/>
      <c r="B4513" s="53"/>
      <c r="C4513" s="39"/>
      <c r="D4513" s="39"/>
      <c r="E4513" s="39"/>
      <c r="F4513" s="39"/>
      <c r="G4513" s="39"/>
      <c r="H4513" s="39"/>
      <c r="I4513" s="39"/>
      <c r="J4513" s="39"/>
      <c r="K4513" s="39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5">
      <c r="A4514" s="52"/>
      <c r="B4514" s="53"/>
      <c r="C4514" s="39"/>
      <c r="D4514" s="39"/>
      <c r="E4514" s="39"/>
      <c r="F4514" s="39"/>
      <c r="G4514" s="39"/>
      <c r="H4514" s="39"/>
      <c r="I4514" s="39"/>
      <c r="J4514" s="39"/>
      <c r="K4514" s="39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5">
      <c r="A4515" s="52"/>
      <c r="B4515" s="53"/>
      <c r="C4515" s="39"/>
      <c r="D4515" s="39"/>
      <c r="E4515" s="39"/>
      <c r="F4515" s="39"/>
      <c r="G4515" s="39"/>
      <c r="H4515" s="39"/>
      <c r="I4515" s="39"/>
      <c r="J4515" s="39"/>
      <c r="K4515" s="39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5">
      <c r="A4516" s="52"/>
      <c r="B4516" s="53"/>
      <c r="C4516" s="39"/>
      <c r="D4516" s="39"/>
      <c r="E4516" s="39"/>
      <c r="F4516" s="39"/>
      <c r="G4516" s="39"/>
      <c r="H4516" s="39"/>
      <c r="I4516" s="39"/>
      <c r="J4516" s="39"/>
      <c r="K4516" s="39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5">
      <c r="A4517" s="52"/>
      <c r="B4517" s="53"/>
      <c r="C4517" s="39"/>
      <c r="D4517" s="39"/>
      <c r="E4517" s="39"/>
      <c r="F4517" s="39"/>
      <c r="G4517" s="39"/>
      <c r="H4517" s="39"/>
      <c r="I4517" s="39"/>
      <c r="J4517" s="39"/>
      <c r="K4517" s="39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5">
      <c r="A4518" s="52"/>
      <c r="B4518" s="53"/>
      <c r="C4518" s="39"/>
      <c r="D4518" s="39"/>
      <c r="E4518" s="39"/>
      <c r="F4518" s="39"/>
      <c r="G4518" s="39"/>
      <c r="H4518" s="39"/>
      <c r="I4518" s="39"/>
      <c r="J4518" s="39"/>
      <c r="K4518" s="39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5">
      <c r="A4519" s="52"/>
      <c r="B4519" s="53"/>
      <c r="C4519" s="39"/>
      <c r="D4519" s="39"/>
      <c r="E4519" s="39"/>
      <c r="F4519" s="39"/>
      <c r="G4519" s="39"/>
      <c r="H4519" s="39"/>
      <c r="I4519" s="39"/>
      <c r="J4519" s="39"/>
      <c r="K4519" s="39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5">
      <c r="A4520" s="52"/>
      <c r="B4520" s="53"/>
      <c r="C4520" s="39"/>
      <c r="D4520" s="39"/>
      <c r="E4520" s="39"/>
      <c r="F4520" s="39"/>
      <c r="G4520" s="39"/>
      <c r="H4520" s="39"/>
      <c r="I4520" s="39"/>
      <c r="J4520" s="39"/>
      <c r="K4520" s="39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5">
      <c r="A4521" s="52"/>
      <c r="B4521" s="53"/>
      <c r="C4521" s="39"/>
      <c r="D4521" s="39"/>
      <c r="E4521" s="39"/>
      <c r="F4521" s="39"/>
      <c r="G4521" s="39"/>
      <c r="H4521" s="39"/>
      <c r="I4521" s="39"/>
      <c r="J4521" s="39"/>
      <c r="K4521" s="39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5">
      <c r="A4522" s="52"/>
      <c r="B4522" s="53"/>
      <c r="C4522" s="39"/>
      <c r="D4522" s="39"/>
      <c r="E4522" s="39"/>
      <c r="F4522" s="39"/>
      <c r="G4522" s="39"/>
      <c r="H4522" s="39"/>
      <c r="I4522" s="39"/>
      <c r="J4522" s="39"/>
      <c r="K4522" s="39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5">
      <c r="A4523" s="52"/>
      <c r="B4523" s="53"/>
      <c r="C4523" s="39"/>
      <c r="D4523" s="39"/>
      <c r="E4523" s="39"/>
      <c r="F4523" s="39"/>
      <c r="G4523" s="39"/>
      <c r="H4523" s="39"/>
      <c r="I4523" s="39"/>
      <c r="J4523" s="39"/>
      <c r="K4523" s="39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5">
      <c r="A4524" s="52"/>
      <c r="B4524" s="53"/>
      <c r="C4524" s="39"/>
      <c r="D4524" s="39"/>
      <c r="E4524" s="39"/>
      <c r="F4524" s="39"/>
      <c r="G4524" s="39"/>
      <c r="H4524" s="39"/>
      <c r="I4524" s="39"/>
      <c r="J4524" s="39"/>
      <c r="K4524" s="39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5">
      <c r="A4525" s="52"/>
      <c r="B4525" s="53"/>
      <c r="C4525" s="39"/>
      <c r="D4525" s="39"/>
      <c r="E4525" s="39"/>
      <c r="F4525" s="39"/>
      <c r="G4525" s="39"/>
      <c r="H4525" s="39"/>
      <c r="I4525" s="39"/>
      <c r="J4525" s="39"/>
      <c r="K4525" s="39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5">
      <c r="A4526" s="52"/>
      <c r="B4526" s="53"/>
      <c r="C4526" s="39"/>
      <c r="D4526" s="39"/>
      <c r="E4526" s="39"/>
      <c r="F4526" s="39"/>
      <c r="G4526" s="39"/>
      <c r="H4526" s="39"/>
      <c r="I4526" s="39"/>
      <c r="J4526" s="39"/>
      <c r="K4526" s="39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5">
      <c r="A4527" s="52"/>
      <c r="B4527" s="53"/>
      <c r="C4527" s="39"/>
      <c r="D4527" s="39"/>
      <c r="E4527" s="39"/>
      <c r="F4527" s="39"/>
      <c r="G4527" s="39"/>
      <c r="H4527" s="39"/>
      <c r="I4527" s="39"/>
      <c r="J4527" s="39"/>
      <c r="K4527" s="39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5">
      <c r="A4528" s="52"/>
      <c r="B4528" s="53"/>
      <c r="C4528" s="39"/>
      <c r="D4528" s="39"/>
      <c r="E4528" s="39"/>
      <c r="F4528" s="39"/>
      <c r="G4528" s="39"/>
      <c r="H4528" s="39"/>
      <c r="I4528" s="39"/>
      <c r="J4528" s="39"/>
      <c r="K4528" s="39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5">
      <c r="A4529" s="52"/>
      <c r="B4529" s="53"/>
      <c r="C4529" s="39"/>
      <c r="D4529" s="39"/>
      <c r="E4529" s="39"/>
      <c r="F4529" s="39"/>
      <c r="G4529" s="39"/>
      <c r="H4529" s="39"/>
      <c r="I4529" s="39"/>
      <c r="J4529" s="39"/>
      <c r="K4529" s="39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5">
      <c r="A4530" s="52"/>
      <c r="B4530" s="53"/>
      <c r="C4530" s="39"/>
      <c r="D4530" s="39"/>
      <c r="E4530" s="39"/>
      <c r="F4530" s="39"/>
      <c r="G4530" s="39"/>
      <c r="H4530" s="39"/>
      <c r="I4530" s="39"/>
      <c r="J4530" s="39"/>
      <c r="K4530" s="39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5">
      <c r="A4531" s="52"/>
      <c r="B4531" s="53"/>
      <c r="C4531" s="39"/>
      <c r="D4531" s="39"/>
      <c r="E4531" s="39"/>
      <c r="F4531" s="39"/>
      <c r="G4531" s="39"/>
      <c r="H4531" s="39"/>
      <c r="I4531" s="39"/>
      <c r="J4531" s="39"/>
      <c r="K4531" s="39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5">
      <c r="A4532" s="52"/>
      <c r="B4532" s="53"/>
      <c r="C4532" s="39"/>
      <c r="D4532" s="39"/>
      <c r="E4532" s="39"/>
      <c r="F4532" s="39"/>
      <c r="G4532" s="39"/>
      <c r="H4532" s="39"/>
      <c r="I4532" s="39"/>
      <c r="J4532" s="39"/>
      <c r="K4532" s="39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5">
      <c r="A4533" s="52"/>
      <c r="B4533" s="53"/>
      <c r="C4533" s="39"/>
      <c r="D4533" s="39"/>
      <c r="E4533" s="39"/>
      <c r="F4533" s="39"/>
      <c r="G4533" s="39"/>
      <c r="H4533" s="39"/>
      <c r="I4533" s="39"/>
      <c r="J4533" s="39"/>
      <c r="K4533" s="39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5">
      <c r="A4534" s="52"/>
      <c r="B4534" s="53"/>
      <c r="C4534" s="39"/>
      <c r="D4534" s="39"/>
      <c r="E4534" s="39"/>
      <c r="F4534" s="39"/>
      <c r="G4534" s="39"/>
      <c r="H4534" s="39"/>
      <c r="I4534" s="39"/>
      <c r="J4534" s="39"/>
      <c r="K4534" s="39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5">
      <c r="A4535" s="52"/>
      <c r="B4535" s="53"/>
      <c r="C4535" s="39"/>
      <c r="D4535" s="39"/>
      <c r="E4535" s="39"/>
      <c r="F4535" s="39"/>
      <c r="G4535" s="39"/>
      <c r="H4535" s="39"/>
      <c r="I4535" s="39"/>
      <c r="J4535" s="39"/>
      <c r="K4535" s="39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5">
      <c r="A4536" s="52"/>
      <c r="B4536" s="53"/>
      <c r="C4536" s="39"/>
      <c r="D4536" s="39"/>
      <c r="E4536" s="39"/>
      <c r="F4536" s="39"/>
      <c r="G4536" s="39"/>
      <c r="H4536" s="39"/>
      <c r="I4536" s="39"/>
      <c r="J4536" s="39"/>
      <c r="K4536" s="39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5">
      <c r="A4537" s="52"/>
      <c r="B4537" s="53"/>
      <c r="C4537" s="39"/>
      <c r="D4537" s="39"/>
      <c r="E4537" s="39"/>
      <c r="F4537" s="39"/>
      <c r="G4537" s="39"/>
      <c r="H4537" s="39"/>
      <c r="I4537" s="39"/>
      <c r="J4537" s="39"/>
      <c r="K4537" s="39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5">
      <c r="A4538" s="52"/>
      <c r="B4538" s="53"/>
      <c r="C4538" s="39"/>
      <c r="D4538" s="39"/>
      <c r="E4538" s="39"/>
      <c r="F4538" s="39"/>
      <c r="G4538" s="39"/>
      <c r="H4538" s="39"/>
      <c r="I4538" s="39"/>
      <c r="J4538" s="39"/>
      <c r="K4538" s="39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5">
      <c r="A4539" s="52"/>
      <c r="B4539" s="53"/>
      <c r="C4539" s="39"/>
      <c r="D4539" s="39"/>
      <c r="E4539" s="39"/>
      <c r="F4539" s="39"/>
      <c r="G4539" s="39"/>
      <c r="H4539" s="39"/>
      <c r="I4539" s="39"/>
      <c r="J4539" s="39"/>
      <c r="K4539" s="39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5">
      <c r="A4540" s="52"/>
      <c r="B4540" s="53"/>
      <c r="C4540" s="39"/>
      <c r="D4540" s="39"/>
      <c r="E4540" s="39"/>
      <c r="F4540" s="39"/>
      <c r="G4540" s="39"/>
      <c r="H4540" s="39"/>
      <c r="I4540" s="39"/>
      <c r="J4540" s="39"/>
      <c r="K4540" s="39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5">
      <c r="A4541" s="52"/>
      <c r="B4541" s="53"/>
      <c r="C4541" s="39"/>
      <c r="D4541" s="39"/>
      <c r="E4541" s="39"/>
      <c r="F4541" s="39"/>
      <c r="G4541" s="39"/>
      <c r="H4541" s="39"/>
      <c r="I4541" s="39"/>
      <c r="J4541" s="39"/>
      <c r="K4541" s="39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5">
      <c r="A4542" s="52"/>
      <c r="B4542" s="53"/>
      <c r="C4542" s="39"/>
      <c r="D4542" s="39"/>
      <c r="E4542" s="39"/>
      <c r="F4542" s="39"/>
      <c r="G4542" s="39"/>
      <c r="H4542" s="39"/>
      <c r="I4542" s="39"/>
      <c r="J4542" s="39"/>
      <c r="K4542" s="39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5">
      <c r="A4543" s="52"/>
      <c r="B4543" s="53"/>
      <c r="C4543" s="39"/>
      <c r="D4543" s="39"/>
      <c r="E4543" s="39"/>
      <c r="F4543" s="39"/>
      <c r="G4543" s="39"/>
      <c r="H4543" s="39"/>
      <c r="I4543" s="39"/>
      <c r="J4543" s="39"/>
      <c r="K4543" s="39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5">
      <c r="A4544" s="52"/>
      <c r="B4544" s="53"/>
      <c r="C4544" s="39"/>
      <c r="D4544" s="39"/>
      <c r="E4544" s="39"/>
      <c r="F4544" s="39"/>
      <c r="G4544" s="39"/>
      <c r="H4544" s="39"/>
      <c r="I4544" s="39"/>
      <c r="J4544" s="39"/>
      <c r="K4544" s="39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5">
      <c r="A4545" s="52"/>
      <c r="B4545" s="53"/>
      <c r="C4545" s="39"/>
      <c r="D4545" s="39"/>
      <c r="E4545" s="39"/>
      <c r="F4545" s="39"/>
      <c r="G4545" s="39"/>
      <c r="H4545" s="39"/>
      <c r="I4545" s="39"/>
      <c r="J4545" s="39"/>
      <c r="K4545" s="39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5">
      <c r="A4546" s="52"/>
      <c r="B4546" s="53"/>
      <c r="C4546" s="39"/>
      <c r="D4546" s="39"/>
      <c r="E4546" s="39"/>
      <c r="F4546" s="39"/>
      <c r="G4546" s="39"/>
      <c r="H4546" s="39"/>
      <c r="I4546" s="39"/>
      <c r="J4546" s="39"/>
      <c r="K4546" s="39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5">
      <c r="A4547" s="52"/>
      <c r="B4547" s="53"/>
      <c r="C4547" s="39"/>
      <c r="D4547" s="39"/>
      <c r="E4547" s="39"/>
      <c r="F4547" s="39"/>
      <c r="G4547" s="39"/>
      <c r="H4547" s="39"/>
      <c r="I4547" s="39"/>
      <c r="J4547" s="39"/>
      <c r="K4547" s="39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5">
      <c r="A4548" s="52"/>
      <c r="B4548" s="53"/>
      <c r="C4548" s="39"/>
      <c r="D4548" s="39"/>
      <c r="E4548" s="39"/>
      <c r="F4548" s="39"/>
      <c r="G4548" s="39"/>
      <c r="H4548" s="39"/>
      <c r="I4548" s="39"/>
      <c r="J4548" s="39"/>
      <c r="K4548" s="39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5">
      <c r="A4549" s="52"/>
      <c r="B4549" s="53"/>
      <c r="C4549" s="39"/>
      <c r="D4549" s="39"/>
      <c r="E4549" s="39"/>
      <c r="F4549" s="39"/>
      <c r="G4549" s="39"/>
      <c r="H4549" s="39"/>
      <c r="I4549" s="39"/>
      <c r="J4549" s="39"/>
      <c r="K4549" s="39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5">
      <c r="A4550" s="52"/>
      <c r="B4550" s="53"/>
      <c r="C4550" s="39"/>
      <c r="D4550" s="39"/>
      <c r="E4550" s="39"/>
      <c r="F4550" s="39"/>
      <c r="G4550" s="39"/>
      <c r="H4550" s="39"/>
      <c r="I4550" s="39"/>
      <c r="J4550" s="39"/>
      <c r="K4550" s="39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5">
      <c r="A4551" s="52"/>
      <c r="B4551" s="53"/>
      <c r="C4551" s="39"/>
      <c r="D4551" s="39"/>
      <c r="E4551" s="39"/>
      <c r="F4551" s="39"/>
      <c r="G4551" s="39"/>
      <c r="H4551" s="39"/>
      <c r="I4551" s="39"/>
      <c r="J4551" s="39"/>
      <c r="K4551" s="39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5">
      <c r="A4552" s="52"/>
      <c r="B4552" s="53"/>
      <c r="C4552" s="39"/>
      <c r="D4552" s="39"/>
      <c r="E4552" s="39"/>
      <c r="F4552" s="39"/>
      <c r="G4552" s="39"/>
      <c r="H4552" s="39"/>
      <c r="I4552" s="39"/>
      <c r="J4552" s="39"/>
      <c r="K4552" s="39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5">
      <c r="A4553" s="52"/>
      <c r="B4553" s="53"/>
      <c r="C4553" s="39"/>
      <c r="D4553" s="39"/>
      <c r="E4553" s="39"/>
      <c r="F4553" s="39"/>
      <c r="G4553" s="39"/>
      <c r="H4553" s="39"/>
      <c r="I4553" s="39"/>
      <c r="J4553" s="39"/>
      <c r="K4553" s="39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5">
      <c r="A4554" s="52"/>
      <c r="B4554" s="53"/>
      <c r="C4554" s="39"/>
      <c r="D4554" s="39"/>
      <c r="E4554" s="39"/>
      <c r="F4554" s="39"/>
      <c r="G4554" s="39"/>
      <c r="H4554" s="39"/>
      <c r="I4554" s="39"/>
      <c r="J4554" s="39"/>
      <c r="K4554" s="39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5">
      <c r="A4555" s="52"/>
      <c r="B4555" s="53"/>
      <c r="C4555" s="39"/>
      <c r="D4555" s="39"/>
      <c r="E4555" s="39"/>
      <c r="F4555" s="39"/>
      <c r="G4555" s="39"/>
      <c r="H4555" s="39"/>
      <c r="I4555" s="39"/>
      <c r="J4555" s="39"/>
      <c r="K4555" s="39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5">
      <c r="A4556" s="52"/>
      <c r="B4556" s="53"/>
      <c r="C4556" s="39"/>
      <c r="D4556" s="39"/>
      <c r="E4556" s="39"/>
      <c r="F4556" s="39"/>
      <c r="G4556" s="39"/>
      <c r="H4556" s="39"/>
      <c r="I4556" s="39"/>
      <c r="J4556" s="39"/>
      <c r="K4556" s="39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5">
      <c r="A4557" s="52"/>
      <c r="B4557" s="53"/>
      <c r="C4557" s="39"/>
      <c r="D4557" s="39"/>
      <c r="E4557" s="39"/>
      <c r="F4557" s="39"/>
      <c r="G4557" s="39"/>
      <c r="H4557" s="39"/>
      <c r="I4557" s="39"/>
      <c r="J4557" s="39"/>
      <c r="K4557" s="39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5">
      <c r="A4558" s="52"/>
      <c r="B4558" s="53"/>
      <c r="C4558" s="39"/>
      <c r="D4558" s="39"/>
      <c r="E4558" s="39"/>
      <c r="F4558" s="39"/>
      <c r="G4558" s="39"/>
      <c r="H4558" s="39"/>
      <c r="I4558" s="39"/>
      <c r="J4558" s="39"/>
      <c r="K4558" s="39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5">
      <c r="A4559" s="52"/>
      <c r="B4559" s="53"/>
      <c r="C4559" s="39"/>
      <c r="D4559" s="39"/>
      <c r="E4559" s="39"/>
      <c r="F4559" s="39"/>
      <c r="G4559" s="39"/>
      <c r="H4559" s="39"/>
      <c r="I4559" s="39"/>
      <c r="J4559" s="39"/>
      <c r="K4559" s="39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5">
      <c r="A4560" s="52"/>
      <c r="B4560" s="53"/>
      <c r="C4560" s="39"/>
      <c r="D4560" s="39"/>
      <c r="E4560" s="39"/>
      <c r="F4560" s="39"/>
      <c r="G4560" s="39"/>
      <c r="H4560" s="39"/>
      <c r="I4560" s="39"/>
      <c r="J4560" s="39"/>
      <c r="K4560" s="39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5">
      <c r="A4561" s="52"/>
      <c r="B4561" s="53"/>
      <c r="C4561" s="39"/>
      <c r="D4561" s="39"/>
      <c r="E4561" s="39"/>
      <c r="F4561" s="39"/>
      <c r="G4561" s="39"/>
      <c r="H4561" s="39"/>
      <c r="I4561" s="39"/>
      <c r="J4561" s="39"/>
      <c r="K4561" s="39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5">
      <c r="A4562" s="52"/>
      <c r="B4562" s="53"/>
      <c r="C4562" s="39"/>
      <c r="D4562" s="39"/>
      <c r="E4562" s="39"/>
      <c r="F4562" s="39"/>
      <c r="G4562" s="39"/>
      <c r="H4562" s="39"/>
      <c r="I4562" s="39"/>
      <c r="J4562" s="39"/>
      <c r="K4562" s="39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5">
      <c r="A4563" s="52"/>
      <c r="B4563" s="53"/>
      <c r="C4563" s="39"/>
      <c r="D4563" s="39"/>
      <c r="E4563" s="39"/>
      <c r="F4563" s="39"/>
      <c r="G4563" s="39"/>
      <c r="H4563" s="39"/>
      <c r="I4563" s="39"/>
      <c r="J4563" s="39"/>
      <c r="K4563" s="39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5">
      <c r="A4564" s="52"/>
      <c r="B4564" s="53"/>
      <c r="C4564" s="39"/>
      <c r="D4564" s="39"/>
      <c r="E4564" s="39"/>
      <c r="F4564" s="39"/>
      <c r="G4564" s="39"/>
      <c r="H4564" s="39"/>
      <c r="I4564" s="39"/>
      <c r="J4564" s="39"/>
      <c r="K4564" s="39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5">
      <c r="A4565" s="52"/>
      <c r="B4565" s="53"/>
      <c r="C4565" s="39"/>
      <c r="D4565" s="39"/>
      <c r="E4565" s="39"/>
      <c r="F4565" s="39"/>
      <c r="G4565" s="39"/>
      <c r="H4565" s="39"/>
      <c r="I4565" s="39"/>
      <c r="J4565" s="39"/>
      <c r="K4565" s="39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5">
      <c r="A4566" s="52"/>
      <c r="B4566" s="53"/>
      <c r="C4566" s="39"/>
      <c r="D4566" s="39"/>
      <c r="E4566" s="39"/>
      <c r="F4566" s="39"/>
      <c r="G4566" s="39"/>
      <c r="H4566" s="39"/>
      <c r="I4566" s="39"/>
      <c r="J4566" s="39"/>
      <c r="K4566" s="39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5">
      <c r="A4567" s="52"/>
      <c r="B4567" s="53"/>
      <c r="C4567" s="39"/>
      <c r="D4567" s="39"/>
      <c r="E4567" s="39"/>
      <c r="F4567" s="39"/>
      <c r="G4567" s="39"/>
      <c r="H4567" s="39"/>
      <c r="I4567" s="39"/>
      <c r="J4567" s="39"/>
      <c r="K4567" s="39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5">
      <c r="A4568" s="52"/>
      <c r="B4568" s="53"/>
      <c r="C4568" s="39"/>
      <c r="D4568" s="39"/>
      <c r="E4568" s="39"/>
      <c r="F4568" s="39"/>
      <c r="G4568" s="39"/>
      <c r="H4568" s="39"/>
      <c r="I4568" s="39"/>
      <c r="J4568" s="39"/>
      <c r="K4568" s="39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5">
      <c r="A4569" s="52"/>
      <c r="B4569" s="53"/>
      <c r="C4569" s="39"/>
      <c r="D4569" s="39"/>
      <c r="E4569" s="39"/>
      <c r="F4569" s="39"/>
      <c r="G4569" s="39"/>
      <c r="H4569" s="39"/>
      <c r="I4569" s="39"/>
      <c r="J4569" s="39"/>
      <c r="K4569" s="39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5">
      <c r="A4570" s="52"/>
      <c r="B4570" s="53"/>
      <c r="C4570" s="39"/>
      <c r="D4570" s="39"/>
      <c r="E4570" s="39"/>
      <c r="F4570" s="39"/>
      <c r="G4570" s="39"/>
      <c r="H4570" s="39"/>
      <c r="I4570" s="39"/>
      <c r="J4570" s="39"/>
      <c r="K4570" s="39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5">
      <c r="A4571" s="52"/>
      <c r="B4571" s="53"/>
      <c r="C4571" s="39"/>
      <c r="D4571" s="39"/>
      <c r="E4571" s="39"/>
      <c r="F4571" s="39"/>
      <c r="G4571" s="39"/>
      <c r="H4571" s="39"/>
      <c r="I4571" s="39"/>
      <c r="J4571" s="39"/>
      <c r="K4571" s="39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5">
      <c r="A4572" s="52"/>
      <c r="B4572" s="53"/>
      <c r="C4572" s="39"/>
      <c r="D4572" s="39"/>
      <c r="E4572" s="39"/>
      <c r="F4572" s="39"/>
      <c r="G4572" s="39"/>
      <c r="H4572" s="39"/>
      <c r="I4572" s="39"/>
      <c r="J4572" s="39"/>
      <c r="K4572" s="39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5">
      <c r="A4573" s="52"/>
      <c r="B4573" s="53"/>
      <c r="C4573" s="39"/>
      <c r="D4573" s="39"/>
      <c r="E4573" s="39"/>
      <c r="F4573" s="39"/>
      <c r="G4573" s="39"/>
      <c r="H4573" s="39"/>
      <c r="I4573" s="39"/>
      <c r="J4573" s="39"/>
      <c r="K4573" s="39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5">
      <c r="A4574" s="52"/>
      <c r="B4574" s="53"/>
      <c r="C4574" s="39"/>
      <c r="D4574" s="39"/>
      <c r="E4574" s="39"/>
      <c r="F4574" s="39"/>
      <c r="G4574" s="39"/>
      <c r="H4574" s="39"/>
      <c r="I4574" s="39"/>
      <c r="J4574" s="39"/>
      <c r="K4574" s="39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5">
      <c r="A4575" s="52"/>
      <c r="B4575" s="53"/>
      <c r="C4575" s="39"/>
      <c r="D4575" s="39"/>
      <c r="E4575" s="39"/>
      <c r="F4575" s="39"/>
      <c r="G4575" s="39"/>
      <c r="H4575" s="39"/>
      <c r="I4575" s="39"/>
      <c r="J4575" s="39"/>
      <c r="K4575" s="39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5">
      <c r="A4576" s="52"/>
      <c r="B4576" s="53"/>
      <c r="C4576" s="39"/>
      <c r="D4576" s="39"/>
      <c r="E4576" s="39"/>
      <c r="F4576" s="39"/>
      <c r="G4576" s="39"/>
      <c r="H4576" s="39"/>
      <c r="I4576" s="39"/>
      <c r="J4576" s="39"/>
      <c r="K4576" s="39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5">
      <c r="A4577" s="52"/>
      <c r="B4577" s="53"/>
      <c r="C4577" s="39"/>
      <c r="D4577" s="39"/>
      <c r="E4577" s="39"/>
      <c r="F4577" s="39"/>
      <c r="G4577" s="39"/>
      <c r="H4577" s="39"/>
      <c r="I4577" s="39"/>
      <c r="J4577" s="39"/>
      <c r="K4577" s="39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5">
      <c r="A4578" s="52"/>
      <c r="B4578" s="53"/>
      <c r="C4578" s="39"/>
      <c r="D4578" s="39"/>
      <c r="E4578" s="39"/>
      <c r="F4578" s="39"/>
      <c r="G4578" s="39"/>
      <c r="H4578" s="39"/>
      <c r="I4578" s="39"/>
      <c r="J4578" s="39"/>
      <c r="K4578" s="39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5">
      <c r="A4579" s="52"/>
      <c r="B4579" s="53"/>
      <c r="C4579" s="39"/>
      <c r="D4579" s="39"/>
      <c r="E4579" s="39"/>
      <c r="F4579" s="39"/>
      <c r="G4579" s="39"/>
      <c r="H4579" s="39"/>
      <c r="I4579" s="39"/>
      <c r="J4579" s="39"/>
      <c r="K4579" s="39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5">
      <c r="A4580" s="52"/>
      <c r="B4580" s="53"/>
      <c r="C4580" s="39"/>
      <c r="D4580" s="39"/>
      <c r="E4580" s="39"/>
      <c r="F4580" s="39"/>
      <c r="G4580" s="39"/>
      <c r="H4580" s="39"/>
      <c r="I4580" s="39"/>
      <c r="J4580" s="39"/>
      <c r="K4580" s="39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5">
      <c r="A4581" s="52"/>
      <c r="B4581" s="53"/>
      <c r="C4581" s="39"/>
      <c r="D4581" s="39"/>
      <c r="E4581" s="39"/>
      <c r="F4581" s="39"/>
      <c r="G4581" s="39"/>
      <c r="H4581" s="39"/>
      <c r="I4581" s="39"/>
      <c r="J4581" s="39"/>
      <c r="K4581" s="39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5">
      <c r="A4582" s="52"/>
      <c r="B4582" s="53"/>
      <c r="C4582" s="39"/>
      <c r="D4582" s="39"/>
      <c r="E4582" s="39"/>
      <c r="F4582" s="39"/>
      <c r="G4582" s="39"/>
      <c r="H4582" s="39"/>
      <c r="I4582" s="39"/>
      <c r="J4582" s="39"/>
      <c r="K4582" s="39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5">
      <c r="A4583" s="52"/>
      <c r="B4583" s="53"/>
      <c r="C4583" s="39"/>
      <c r="D4583" s="39"/>
      <c r="E4583" s="39"/>
      <c r="F4583" s="39"/>
      <c r="G4583" s="39"/>
      <c r="H4583" s="39"/>
      <c r="I4583" s="39"/>
      <c r="J4583" s="39"/>
      <c r="K4583" s="39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5">
      <c r="A4584" s="52"/>
      <c r="B4584" s="53"/>
      <c r="C4584" s="39"/>
      <c r="D4584" s="39"/>
      <c r="E4584" s="39"/>
      <c r="F4584" s="39"/>
      <c r="G4584" s="39"/>
      <c r="H4584" s="39"/>
      <c r="I4584" s="39"/>
      <c r="J4584" s="39"/>
      <c r="K4584" s="39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5">
      <c r="A4585" s="52"/>
      <c r="B4585" s="53"/>
      <c r="C4585" s="39"/>
      <c r="D4585" s="39"/>
      <c r="E4585" s="39"/>
      <c r="F4585" s="39"/>
      <c r="G4585" s="39"/>
      <c r="H4585" s="39"/>
      <c r="I4585" s="39"/>
      <c r="J4585" s="39"/>
      <c r="K4585" s="39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5">
      <c r="A4586" s="52"/>
      <c r="B4586" s="53"/>
      <c r="C4586" s="39"/>
      <c r="D4586" s="39"/>
      <c r="E4586" s="39"/>
      <c r="F4586" s="39"/>
      <c r="G4586" s="39"/>
      <c r="H4586" s="39"/>
      <c r="I4586" s="39"/>
      <c r="J4586" s="39"/>
      <c r="K4586" s="39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5">
      <c r="A4587" s="52"/>
      <c r="B4587" s="53"/>
      <c r="C4587" s="39"/>
      <c r="D4587" s="39"/>
      <c r="E4587" s="39"/>
      <c r="F4587" s="39"/>
      <c r="G4587" s="39"/>
      <c r="H4587" s="39"/>
      <c r="I4587" s="39"/>
      <c r="J4587" s="39"/>
      <c r="K4587" s="39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5">
      <c r="A4588" s="52"/>
      <c r="B4588" s="53"/>
      <c r="C4588" s="39"/>
      <c r="D4588" s="39"/>
      <c r="E4588" s="39"/>
      <c r="F4588" s="39"/>
      <c r="G4588" s="39"/>
      <c r="H4588" s="39"/>
      <c r="I4588" s="39"/>
      <c r="J4588" s="39"/>
      <c r="K4588" s="39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5">
      <c r="A4589" s="52"/>
      <c r="B4589" s="53"/>
      <c r="C4589" s="39"/>
      <c r="D4589" s="39"/>
      <c r="E4589" s="39"/>
      <c r="F4589" s="39"/>
      <c r="G4589" s="39"/>
      <c r="H4589" s="39"/>
      <c r="I4589" s="39"/>
      <c r="J4589" s="39"/>
      <c r="K4589" s="39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5">
      <c r="A4590" s="52"/>
      <c r="B4590" s="53"/>
      <c r="C4590" s="39"/>
      <c r="D4590" s="39"/>
      <c r="E4590" s="39"/>
      <c r="F4590" s="39"/>
      <c r="G4590" s="39"/>
      <c r="H4590" s="39"/>
      <c r="I4590" s="39"/>
      <c r="J4590" s="39"/>
      <c r="K4590" s="39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5">
      <c r="A4591" s="52"/>
      <c r="B4591" s="53"/>
      <c r="C4591" s="39"/>
      <c r="D4591" s="39"/>
      <c r="E4591" s="39"/>
      <c r="F4591" s="39"/>
      <c r="G4591" s="39"/>
      <c r="H4591" s="39"/>
      <c r="I4591" s="39"/>
      <c r="J4591" s="39"/>
      <c r="K4591" s="39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5">
      <c r="A4592" s="52"/>
      <c r="B4592" s="53"/>
      <c r="C4592" s="39"/>
      <c r="D4592" s="39"/>
      <c r="E4592" s="39"/>
      <c r="F4592" s="39"/>
      <c r="G4592" s="39"/>
      <c r="H4592" s="39"/>
      <c r="I4592" s="39"/>
      <c r="J4592" s="39"/>
      <c r="K4592" s="39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5">
      <c r="A4593" s="52"/>
      <c r="B4593" s="53"/>
      <c r="C4593" s="39"/>
      <c r="D4593" s="39"/>
      <c r="E4593" s="39"/>
      <c r="F4593" s="39"/>
      <c r="G4593" s="39"/>
      <c r="H4593" s="39"/>
      <c r="I4593" s="39"/>
      <c r="J4593" s="39"/>
      <c r="K4593" s="39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5">
      <c r="A4594" s="52"/>
      <c r="B4594" s="53"/>
      <c r="C4594" s="39"/>
      <c r="D4594" s="39"/>
      <c r="E4594" s="39"/>
      <c r="F4594" s="39"/>
      <c r="G4594" s="39"/>
      <c r="H4594" s="39"/>
      <c r="I4594" s="39"/>
      <c r="J4594" s="39"/>
      <c r="K4594" s="39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5">
      <c r="A4595" s="52"/>
      <c r="B4595" s="53"/>
      <c r="C4595" s="39"/>
      <c r="D4595" s="39"/>
      <c r="E4595" s="39"/>
      <c r="F4595" s="39"/>
      <c r="G4595" s="39"/>
      <c r="H4595" s="39"/>
      <c r="I4595" s="39"/>
      <c r="J4595" s="39"/>
      <c r="K4595" s="39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5">
      <c r="A4596" s="52"/>
      <c r="B4596" s="53"/>
      <c r="C4596" s="39"/>
      <c r="D4596" s="39"/>
      <c r="E4596" s="39"/>
      <c r="F4596" s="39"/>
      <c r="G4596" s="39"/>
      <c r="H4596" s="39"/>
      <c r="I4596" s="39"/>
      <c r="J4596" s="39"/>
      <c r="K4596" s="39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5">
      <c r="A4597" s="52"/>
      <c r="B4597" s="53"/>
      <c r="C4597" s="39"/>
      <c r="D4597" s="39"/>
      <c r="E4597" s="39"/>
      <c r="F4597" s="39"/>
      <c r="G4597" s="39"/>
      <c r="H4597" s="39"/>
      <c r="I4597" s="39"/>
      <c r="J4597" s="39"/>
      <c r="K4597" s="39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5">
      <c r="A4598" s="52"/>
      <c r="B4598" s="53"/>
      <c r="C4598" s="39"/>
      <c r="D4598" s="39"/>
      <c r="E4598" s="39"/>
      <c r="F4598" s="39"/>
      <c r="G4598" s="39"/>
      <c r="H4598" s="39"/>
      <c r="I4598" s="39"/>
      <c r="J4598" s="39"/>
      <c r="K4598" s="39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5">
      <c r="A4599" s="52"/>
      <c r="B4599" s="53"/>
      <c r="C4599" s="39"/>
      <c r="D4599" s="39"/>
      <c r="E4599" s="39"/>
      <c r="F4599" s="39"/>
      <c r="G4599" s="39"/>
      <c r="H4599" s="39"/>
      <c r="I4599" s="39"/>
      <c r="J4599" s="39"/>
      <c r="K4599" s="39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5">
      <c r="A4600" s="52"/>
      <c r="B4600" s="53"/>
      <c r="C4600" s="39"/>
      <c r="D4600" s="39"/>
      <c r="E4600" s="39"/>
      <c r="F4600" s="39"/>
      <c r="G4600" s="39"/>
      <c r="H4600" s="39"/>
      <c r="I4600" s="39"/>
      <c r="J4600" s="39"/>
      <c r="K4600" s="39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5">
      <c r="A4601" s="52"/>
      <c r="B4601" s="53"/>
      <c r="C4601" s="39"/>
      <c r="D4601" s="39"/>
      <c r="E4601" s="39"/>
      <c r="F4601" s="39"/>
      <c r="G4601" s="39"/>
      <c r="H4601" s="39"/>
      <c r="I4601" s="39"/>
      <c r="J4601" s="39"/>
      <c r="K4601" s="39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5">
      <c r="A4602" s="52"/>
      <c r="B4602" s="53"/>
      <c r="C4602" s="39"/>
      <c r="D4602" s="39"/>
      <c r="E4602" s="39"/>
      <c r="F4602" s="39"/>
      <c r="G4602" s="39"/>
      <c r="H4602" s="39"/>
      <c r="I4602" s="39"/>
      <c r="J4602" s="39"/>
      <c r="K4602" s="39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5">
      <c r="A4603" s="52"/>
      <c r="B4603" s="53"/>
      <c r="C4603" s="39"/>
      <c r="D4603" s="39"/>
      <c r="E4603" s="39"/>
      <c r="F4603" s="39"/>
      <c r="G4603" s="39"/>
      <c r="H4603" s="39"/>
      <c r="I4603" s="39"/>
      <c r="J4603" s="39"/>
      <c r="K4603" s="39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5">
      <c r="A4604" s="52"/>
      <c r="B4604" s="53"/>
      <c r="C4604" s="39"/>
      <c r="D4604" s="39"/>
      <c r="E4604" s="39"/>
      <c r="F4604" s="39"/>
      <c r="G4604" s="39"/>
      <c r="H4604" s="39"/>
      <c r="I4604" s="39"/>
      <c r="J4604" s="39"/>
      <c r="K4604" s="39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5">
      <c r="A4605" s="52"/>
      <c r="B4605" s="53"/>
      <c r="C4605" s="39"/>
      <c r="D4605" s="39"/>
      <c r="E4605" s="39"/>
      <c r="F4605" s="39"/>
      <c r="G4605" s="39"/>
      <c r="H4605" s="39"/>
      <c r="I4605" s="39"/>
      <c r="J4605" s="39"/>
      <c r="K4605" s="39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5">
      <c r="A4606" s="52"/>
      <c r="B4606" s="53"/>
      <c r="C4606" s="39"/>
      <c r="D4606" s="39"/>
      <c r="E4606" s="39"/>
      <c r="F4606" s="39"/>
      <c r="G4606" s="39"/>
      <c r="H4606" s="39"/>
      <c r="I4606" s="39"/>
      <c r="J4606" s="39"/>
      <c r="K4606" s="39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5">
      <c r="A4607" s="52"/>
      <c r="B4607" s="53"/>
      <c r="C4607" s="39"/>
      <c r="D4607" s="39"/>
      <c r="E4607" s="39"/>
      <c r="F4607" s="39"/>
      <c r="G4607" s="39"/>
      <c r="H4607" s="39"/>
      <c r="I4607" s="39"/>
      <c r="J4607" s="39"/>
      <c r="K4607" s="39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5">
      <c r="A4608" s="52"/>
      <c r="B4608" s="53"/>
      <c r="C4608" s="39"/>
      <c r="D4608" s="39"/>
      <c r="E4608" s="39"/>
      <c r="F4608" s="39"/>
      <c r="G4608" s="39"/>
      <c r="H4608" s="39"/>
      <c r="I4608" s="39"/>
      <c r="J4608" s="39"/>
      <c r="K4608" s="39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5">
      <c r="A4609" s="52"/>
      <c r="B4609" s="53"/>
      <c r="C4609" s="39"/>
      <c r="D4609" s="39"/>
      <c r="E4609" s="39"/>
      <c r="F4609" s="39"/>
      <c r="G4609" s="39"/>
      <c r="H4609" s="39"/>
      <c r="I4609" s="39"/>
      <c r="J4609" s="39"/>
      <c r="K4609" s="39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5">
      <c r="A4610" s="52"/>
      <c r="B4610" s="53"/>
      <c r="C4610" s="39"/>
      <c r="D4610" s="39"/>
      <c r="E4610" s="39"/>
      <c r="F4610" s="39"/>
      <c r="G4610" s="39"/>
      <c r="H4610" s="39"/>
      <c r="I4610" s="39"/>
      <c r="J4610" s="39"/>
      <c r="K4610" s="39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5">
      <c r="A4611" s="52"/>
      <c r="B4611" s="53"/>
      <c r="C4611" s="39"/>
      <c r="D4611" s="39"/>
      <c r="E4611" s="39"/>
      <c r="F4611" s="39"/>
      <c r="G4611" s="39"/>
      <c r="H4611" s="39"/>
      <c r="I4611" s="39"/>
      <c r="J4611" s="39"/>
      <c r="K4611" s="39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5">
      <c r="A4612" s="52"/>
      <c r="B4612" s="53"/>
      <c r="C4612" s="39"/>
      <c r="D4612" s="39"/>
      <c r="E4612" s="39"/>
      <c r="F4612" s="39"/>
      <c r="G4612" s="39"/>
      <c r="H4612" s="39"/>
      <c r="I4612" s="39"/>
      <c r="J4612" s="39"/>
      <c r="K4612" s="39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5">
      <c r="A4613" s="52"/>
      <c r="B4613" s="53"/>
      <c r="C4613" s="39"/>
      <c r="D4613" s="39"/>
      <c r="E4613" s="39"/>
      <c r="F4613" s="39"/>
      <c r="G4613" s="39"/>
      <c r="H4613" s="39"/>
      <c r="I4613" s="39"/>
      <c r="J4613" s="39"/>
      <c r="K4613" s="39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5">
      <c r="A4614" s="52"/>
      <c r="B4614" s="53"/>
      <c r="C4614" s="39"/>
      <c r="D4614" s="39"/>
      <c r="E4614" s="39"/>
      <c r="F4614" s="39"/>
      <c r="G4614" s="39"/>
      <c r="H4614" s="39"/>
      <c r="I4614" s="39"/>
      <c r="J4614" s="39"/>
      <c r="K4614" s="39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5">
      <c r="A4615" s="52"/>
      <c r="B4615" s="53"/>
      <c r="C4615" s="39"/>
      <c r="D4615" s="39"/>
      <c r="E4615" s="39"/>
      <c r="F4615" s="39"/>
      <c r="G4615" s="39"/>
      <c r="H4615" s="39"/>
      <c r="I4615" s="39"/>
      <c r="J4615" s="39"/>
      <c r="K4615" s="39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5">
      <c r="A4616" s="52"/>
      <c r="B4616" s="53"/>
      <c r="C4616" s="39"/>
      <c r="D4616" s="39"/>
      <c r="E4616" s="39"/>
      <c r="F4616" s="39"/>
      <c r="G4616" s="39"/>
      <c r="H4616" s="39"/>
      <c r="I4616" s="39"/>
      <c r="J4616" s="39"/>
      <c r="K4616" s="39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5">
      <c r="A4617" s="52"/>
      <c r="B4617" s="53"/>
      <c r="C4617" s="39"/>
      <c r="D4617" s="39"/>
      <c r="E4617" s="39"/>
      <c r="F4617" s="39"/>
      <c r="G4617" s="39"/>
      <c r="H4617" s="39"/>
      <c r="I4617" s="39"/>
      <c r="J4617" s="39"/>
      <c r="K4617" s="39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5">
      <c r="A4618" s="52"/>
      <c r="B4618" s="53"/>
      <c r="C4618" s="39"/>
      <c r="D4618" s="39"/>
      <c r="E4618" s="39"/>
      <c r="F4618" s="39"/>
      <c r="G4618" s="39"/>
      <c r="H4618" s="39"/>
      <c r="I4618" s="39"/>
      <c r="J4618" s="39"/>
      <c r="K4618" s="39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5">
      <c r="A4619" s="52"/>
      <c r="B4619" s="53"/>
      <c r="C4619" s="39"/>
      <c r="D4619" s="39"/>
      <c r="E4619" s="39"/>
      <c r="F4619" s="39"/>
      <c r="G4619" s="39"/>
      <c r="H4619" s="39"/>
      <c r="I4619" s="39"/>
      <c r="J4619" s="39"/>
      <c r="K4619" s="39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5">
      <c r="A4620" s="52"/>
      <c r="B4620" s="53"/>
      <c r="C4620" s="39"/>
      <c r="D4620" s="39"/>
      <c r="E4620" s="39"/>
      <c r="F4620" s="39"/>
      <c r="G4620" s="39"/>
      <c r="H4620" s="39"/>
      <c r="I4620" s="39"/>
      <c r="J4620" s="39"/>
      <c r="K4620" s="39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5">
      <c r="A4621" s="52"/>
      <c r="B4621" s="53"/>
      <c r="C4621" s="39"/>
      <c r="D4621" s="39"/>
      <c r="E4621" s="39"/>
      <c r="F4621" s="39"/>
      <c r="G4621" s="39"/>
      <c r="H4621" s="39"/>
      <c r="I4621" s="39"/>
      <c r="J4621" s="39"/>
      <c r="K4621" s="39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5">
      <c r="A4622" s="52"/>
      <c r="B4622" s="53"/>
      <c r="C4622" s="39"/>
      <c r="D4622" s="39"/>
      <c r="E4622" s="39"/>
      <c r="F4622" s="39"/>
      <c r="G4622" s="39"/>
      <c r="H4622" s="39"/>
      <c r="I4622" s="39"/>
      <c r="J4622" s="39"/>
      <c r="K4622" s="39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5">
      <c r="A4623" s="52"/>
      <c r="B4623" s="53"/>
      <c r="C4623" s="39"/>
      <c r="D4623" s="39"/>
      <c r="E4623" s="39"/>
      <c r="F4623" s="39"/>
      <c r="G4623" s="39"/>
      <c r="H4623" s="39"/>
      <c r="I4623" s="39"/>
      <c r="J4623" s="39"/>
      <c r="K4623" s="39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5">
      <c r="A4624" s="52"/>
      <c r="B4624" s="53"/>
      <c r="C4624" s="39"/>
      <c r="D4624" s="39"/>
      <c r="E4624" s="39"/>
      <c r="F4624" s="39"/>
      <c r="G4624" s="39"/>
      <c r="H4624" s="39"/>
      <c r="I4624" s="39"/>
      <c r="J4624" s="39"/>
      <c r="K4624" s="39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5">
      <c r="A4625" s="52"/>
      <c r="B4625" s="53"/>
      <c r="C4625" s="39"/>
      <c r="D4625" s="39"/>
      <c r="E4625" s="39"/>
      <c r="F4625" s="39"/>
      <c r="G4625" s="39"/>
      <c r="H4625" s="39"/>
      <c r="I4625" s="39"/>
      <c r="J4625" s="39"/>
      <c r="K4625" s="39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5">
      <c r="A4626" s="52"/>
      <c r="B4626" s="53"/>
      <c r="C4626" s="39"/>
      <c r="D4626" s="39"/>
      <c r="E4626" s="39"/>
      <c r="F4626" s="39"/>
      <c r="G4626" s="39"/>
      <c r="H4626" s="39"/>
      <c r="I4626" s="39"/>
      <c r="J4626" s="39"/>
      <c r="K4626" s="39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5">
      <c r="A4627" s="52"/>
      <c r="B4627" s="53"/>
      <c r="C4627" s="39"/>
      <c r="D4627" s="39"/>
      <c r="E4627" s="39"/>
      <c r="F4627" s="39"/>
      <c r="G4627" s="39"/>
      <c r="H4627" s="39"/>
      <c r="I4627" s="39"/>
      <c r="J4627" s="39"/>
      <c r="K4627" s="39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5">
      <c r="A4628" s="52"/>
      <c r="B4628" s="53"/>
      <c r="C4628" s="39"/>
      <c r="D4628" s="39"/>
      <c r="E4628" s="39"/>
      <c r="F4628" s="39"/>
      <c r="G4628" s="39"/>
      <c r="H4628" s="39"/>
      <c r="I4628" s="39"/>
      <c r="J4628" s="39"/>
      <c r="K4628" s="39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5">
      <c r="A4629" s="52"/>
      <c r="B4629" s="53"/>
      <c r="C4629" s="39"/>
      <c r="D4629" s="39"/>
      <c r="E4629" s="39"/>
      <c r="F4629" s="39"/>
      <c r="G4629" s="39"/>
      <c r="H4629" s="39"/>
      <c r="I4629" s="39"/>
      <c r="J4629" s="39"/>
      <c r="K4629" s="39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5">
      <c r="A4630" s="52"/>
      <c r="B4630" s="53"/>
      <c r="C4630" s="39"/>
      <c r="D4630" s="39"/>
      <c r="E4630" s="39"/>
      <c r="F4630" s="39"/>
      <c r="G4630" s="39"/>
      <c r="H4630" s="39"/>
      <c r="I4630" s="39"/>
      <c r="J4630" s="39"/>
      <c r="K4630" s="39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5">
      <c r="A4631" s="52"/>
      <c r="B4631" s="53"/>
      <c r="C4631" s="39"/>
      <c r="D4631" s="39"/>
      <c r="E4631" s="39"/>
      <c r="F4631" s="39"/>
      <c r="G4631" s="39"/>
      <c r="H4631" s="39"/>
      <c r="I4631" s="39"/>
      <c r="J4631" s="39"/>
      <c r="K4631" s="39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5">
      <c r="A4632" s="52"/>
      <c r="B4632" s="53"/>
      <c r="C4632" s="39"/>
      <c r="D4632" s="39"/>
      <c r="E4632" s="39"/>
      <c r="F4632" s="39"/>
      <c r="G4632" s="39"/>
      <c r="H4632" s="39"/>
      <c r="I4632" s="39"/>
      <c r="J4632" s="39"/>
      <c r="K4632" s="39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5">
      <c r="A4633" s="52"/>
      <c r="B4633" s="53"/>
      <c r="C4633" s="39"/>
      <c r="D4633" s="39"/>
      <c r="E4633" s="39"/>
      <c r="F4633" s="39"/>
      <c r="G4633" s="39"/>
      <c r="H4633" s="39"/>
      <c r="I4633" s="39"/>
      <c r="J4633" s="39"/>
      <c r="K4633" s="39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5">
      <c r="A4634" s="52"/>
      <c r="B4634" s="53"/>
      <c r="C4634" s="39"/>
      <c r="D4634" s="39"/>
      <c r="E4634" s="39"/>
      <c r="F4634" s="39"/>
      <c r="G4634" s="39"/>
      <c r="H4634" s="39"/>
      <c r="I4634" s="39"/>
      <c r="J4634" s="39"/>
      <c r="K4634" s="39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5">
      <c r="A4635" s="52"/>
      <c r="B4635" s="53"/>
      <c r="C4635" s="39"/>
      <c r="D4635" s="39"/>
      <c r="E4635" s="39"/>
      <c r="F4635" s="39"/>
      <c r="G4635" s="39"/>
      <c r="H4635" s="39"/>
      <c r="I4635" s="39"/>
      <c r="J4635" s="39"/>
      <c r="K4635" s="39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5">
      <c r="A4636" s="52"/>
      <c r="B4636" s="53"/>
      <c r="C4636" s="39"/>
      <c r="D4636" s="39"/>
      <c r="E4636" s="39"/>
      <c r="F4636" s="39"/>
      <c r="G4636" s="39"/>
      <c r="H4636" s="39"/>
      <c r="I4636" s="39"/>
      <c r="J4636" s="39"/>
      <c r="K4636" s="39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5">
      <c r="A4637" s="52"/>
      <c r="B4637" s="53"/>
      <c r="C4637" s="39"/>
      <c r="D4637" s="39"/>
      <c r="E4637" s="39"/>
      <c r="F4637" s="39"/>
      <c r="G4637" s="39"/>
      <c r="H4637" s="39"/>
      <c r="I4637" s="39"/>
      <c r="J4637" s="39"/>
      <c r="K4637" s="39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5">
      <c r="A4638" s="52"/>
      <c r="B4638" s="53"/>
      <c r="C4638" s="39"/>
      <c r="D4638" s="39"/>
      <c r="E4638" s="39"/>
      <c r="F4638" s="39"/>
      <c r="G4638" s="39"/>
      <c r="H4638" s="39"/>
      <c r="I4638" s="39"/>
      <c r="J4638" s="39"/>
      <c r="K4638" s="39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5">
      <c r="A4639" s="52"/>
      <c r="B4639" s="53"/>
      <c r="C4639" s="39"/>
      <c r="D4639" s="39"/>
      <c r="E4639" s="39"/>
      <c r="F4639" s="39"/>
      <c r="G4639" s="39"/>
      <c r="H4639" s="39"/>
      <c r="I4639" s="39"/>
      <c r="J4639" s="39"/>
      <c r="K4639" s="39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5">
      <c r="A4640" s="52"/>
      <c r="B4640" s="53"/>
      <c r="C4640" s="39"/>
      <c r="D4640" s="39"/>
      <c r="E4640" s="39"/>
      <c r="F4640" s="39"/>
      <c r="G4640" s="39"/>
      <c r="H4640" s="39"/>
      <c r="I4640" s="39"/>
      <c r="J4640" s="39"/>
      <c r="K4640" s="39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5">
      <c r="A4641" s="52"/>
      <c r="B4641" s="53"/>
      <c r="C4641" s="39"/>
      <c r="D4641" s="39"/>
      <c r="E4641" s="39"/>
      <c r="F4641" s="39"/>
      <c r="G4641" s="39"/>
      <c r="H4641" s="39"/>
      <c r="I4641" s="39"/>
      <c r="J4641" s="39"/>
      <c r="K4641" s="39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5">
      <c r="A4642" s="52"/>
      <c r="B4642" s="53"/>
      <c r="C4642" s="39"/>
      <c r="D4642" s="39"/>
      <c r="E4642" s="39"/>
      <c r="F4642" s="39"/>
      <c r="G4642" s="39"/>
      <c r="H4642" s="39"/>
      <c r="I4642" s="39"/>
      <c r="J4642" s="39"/>
      <c r="K4642" s="39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5">
      <c r="A4643" s="52"/>
      <c r="B4643" s="53"/>
      <c r="C4643" s="39"/>
      <c r="D4643" s="39"/>
      <c r="E4643" s="39"/>
      <c r="F4643" s="39"/>
      <c r="G4643" s="39"/>
      <c r="H4643" s="39"/>
      <c r="I4643" s="39"/>
      <c r="J4643" s="39"/>
      <c r="K4643" s="39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5">
      <c r="A4644" s="52"/>
      <c r="B4644" s="53"/>
      <c r="C4644" s="39"/>
      <c r="D4644" s="39"/>
      <c r="E4644" s="39"/>
      <c r="F4644" s="39"/>
      <c r="G4644" s="39"/>
      <c r="H4644" s="39"/>
      <c r="I4644" s="39"/>
      <c r="J4644" s="39"/>
      <c r="K4644" s="39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5">
      <c r="A4645" s="52"/>
      <c r="B4645" s="53"/>
      <c r="C4645" s="39"/>
      <c r="D4645" s="39"/>
      <c r="E4645" s="39"/>
      <c r="F4645" s="39"/>
      <c r="G4645" s="39"/>
      <c r="H4645" s="39"/>
      <c r="I4645" s="39"/>
      <c r="J4645" s="39"/>
      <c r="K4645" s="39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5">
      <c r="A4646" s="52"/>
      <c r="B4646" s="53"/>
      <c r="C4646" s="39"/>
      <c r="D4646" s="39"/>
      <c r="E4646" s="39"/>
      <c r="F4646" s="39"/>
      <c r="G4646" s="39"/>
      <c r="H4646" s="39"/>
      <c r="I4646" s="39"/>
      <c r="J4646" s="39"/>
      <c r="K4646" s="39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5">
      <c r="A4647" s="52"/>
      <c r="B4647" s="53"/>
      <c r="C4647" s="39"/>
      <c r="D4647" s="39"/>
      <c r="E4647" s="39"/>
      <c r="F4647" s="39"/>
      <c r="G4647" s="39"/>
      <c r="H4647" s="39"/>
      <c r="I4647" s="39"/>
      <c r="J4647" s="39"/>
      <c r="K4647" s="39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5">
      <c r="A4648" s="52"/>
      <c r="B4648" s="53"/>
      <c r="C4648" s="39"/>
      <c r="D4648" s="39"/>
      <c r="E4648" s="39"/>
      <c r="F4648" s="39"/>
      <c r="G4648" s="39"/>
      <c r="H4648" s="39"/>
      <c r="I4648" s="39"/>
      <c r="J4648" s="39"/>
      <c r="K4648" s="39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5">
      <c r="A4649" s="52"/>
      <c r="B4649" s="53"/>
      <c r="C4649" s="39"/>
      <c r="D4649" s="39"/>
      <c r="E4649" s="39"/>
      <c r="F4649" s="39"/>
      <c r="G4649" s="39"/>
      <c r="H4649" s="39"/>
      <c r="I4649" s="39"/>
      <c r="J4649" s="39"/>
      <c r="K4649" s="39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5">
      <c r="A4650" s="52"/>
      <c r="B4650" s="53"/>
      <c r="C4650" s="39"/>
      <c r="D4650" s="39"/>
      <c r="E4650" s="39"/>
      <c r="F4650" s="39"/>
      <c r="G4650" s="39"/>
      <c r="H4650" s="39"/>
      <c r="I4650" s="39"/>
      <c r="J4650" s="39"/>
      <c r="K4650" s="39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5">
      <c r="A4651" s="52"/>
      <c r="B4651" s="53"/>
      <c r="C4651" s="39"/>
      <c r="D4651" s="39"/>
      <c r="E4651" s="39"/>
      <c r="F4651" s="39"/>
      <c r="G4651" s="39"/>
      <c r="H4651" s="39"/>
      <c r="I4651" s="39"/>
      <c r="J4651" s="39"/>
      <c r="K4651" s="39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5">
      <c r="A4652" s="52"/>
      <c r="B4652" s="53"/>
      <c r="C4652" s="39"/>
      <c r="D4652" s="39"/>
      <c r="E4652" s="39"/>
      <c r="F4652" s="39"/>
      <c r="G4652" s="39"/>
      <c r="H4652" s="39"/>
      <c r="I4652" s="39"/>
      <c r="J4652" s="39"/>
      <c r="K4652" s="39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5">
      <c r="A4653" s="52"/>
      <c r="B4653" s="53"/>
      <c r="C4653" s="39"/>
      <c r="D4653" s="39"/>
      <c r="E4653" s="39"/>
      <c r="F4653" s="39"/>
      <c r="G4653" s="39"/>
      <c r="H4653" s="39"/>
      <c r="I4653" s="39"/>
      <c r="J4653" s="39"/>
      <c r="K4653" s="39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5">
      <c r="A4654" s="52"/>
      <c r="B4654" s="53"/>
      <c r="C4654" s="39"/>
      <c r="D4654" s="39"/>
      <c r="E4654" s="39"/>
      <c r="F4654" s="39"/>
      <c r="G4654" s="39"/>
      <c r="H4654" s="39"/>
      <c r="I4654" s="39"/>
      <c r="J4654" s="39"/>
      <c r="K4654" s="39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5">
      <c r="A4655" s="52"/>
      <c r="B4655" s="53"/>
      <c r="C4655" s="39"/>
      <c r="D4655" s="39"/>
      <c r="E4655" s="39"/>
      <c r="F4655" s="39"/>
      <c r="G4655" s="39"/>
      <c r="H4655" s="39"/>
      <c r="I4655" s="39"/>
      <c r="J4655" s="39"/>
      <c r="K4655" s="39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5">
      <c r="A4656" s="52"/>
      <c r="B4656" s="53"/>
      <c r="C4656" s="39"/>
      <c r="D4656" s="39"/>
      <c r="E4656" s="39"/>
      <c r="F4656" s="39"/>
      <c r="G4656" s="39"/>
      <c r="H4656" s="39"/>
      <c r="I4656" s="39"/>
      <c r="J4656" s="39"/>
      <c r="K4656" s="39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5">
      <c r="A4657" s="52"/>
      <c r="B4657" s="53"/>
      <c r="C4657" s="39"/>
      <c r="D4657" s="39"/>
      <c r="E4657" s="39"/>
      <c r="F4657" s="39"/>
      <c r="G4657" s="39"/>
      <c r="H4657" s="39"/>
      <c r="I4657" s="39"/>
      <c r="J4657" s="39"/>
      <c r="K4657" s="39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5">
      <c r="A4658" s="52"/>
      <c r="B4658" s="53"/>
      <c r="C4658" s="39"/>
      <c r="D4658" s="39"/>
      <c r="E4658" s="39"/>
      <c r="F4658" s="39"/>
      <c r="G4658" s="39"/>
      <c r="H4658" s="39"/>
      <c r="I4658" s="39"/>
      <c r="J4658" s="39"/>
      <c r="K4658" s="39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5">
      <c r="A4659" s="52"/>
      <c r="B4659" s="53"/>
      <c r="C4659" s="39"/>
      <c r="D4659" s="39"/>
      <c r="E4659" s="39"/>
      <c r="F4659" s="39"/>
      <c r="G4659" s="39"/>
      <c r="H4659" s="39"/>
      <c r="I4659" s="39"/>
      <c r="J4659" s="39"/>
      <c r="K4659" s="39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5">
      <c r="A4660" s="52"/>
      <c r="B4660" s="53"/>
      <c r="C4660" s="39"/>
      <c r="D4660" s="39"/>
      <c r="E4660" s="39"/>
      <c r="F4660" s="39"/>
      <c r="G4660" s="39"/>
      <c r="H4660" s="39"/>
      <c r="I4660" s="39"/>
      <c r="J4660" s="39"/>
      <c r="K4660" s="39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5">
      <c r="A4661" s="52"/>
      <c r="B4661" s="53"/>
      <c r="C4661" s="39"/>
      <c r="D4661" s="39"/>
      <c r="E4661" s="39"/>
      <c r="F4661" s="39"/>
      <c r="G4661" s="39"/>
      <c r="H4661" s="39"/>
      <c r="I4661" s="39"/>
      <c r="J4661" s="39"/>
      <c r="K4661" s="39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5">
      <c r="A4662" s="52"/>
      <c r="B4662" s="53"/>
      <c r="C4662" s="39"/>
      <c r="D4662" s="39"/>
      <c r="E4662" s="39"/>
      <c r="F4662" s="39"/>
      <c r="G4662" s="39"/>
      <c r="H4662" s="39"/>
      <c r="I4662" s="39"/>
      <c r="J4662" s="39"/>
      <c r="K4662" s="39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5">
      <c r="A4663" s="52"/>
      <c r="B4663" s="53"/>
      <c r="C4663" s="39"/>
      <c r="D4663" s="39"/>
      <c r="E4663" s="39"/>
      <c r="F4663" s="39"/>
      <c r="G4663" s="39"/>
      <c r="H4663" s="39"/>
      <c r="I4663" s="39"/>
      <c r="J4663" s="39"/>
      <c r="K4663" s="39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5">
      <c r="A4664" s="52"/>
      <c r="B4664" s="53"/>
      <c r="C4664" s="39"/>
      <c r="D4664" s="39"/>
      <c r="E4664" s="39"/>
      <c r="F4664" s="39"/>
      <c r="G4664" s="39"/>
      <c r="H4664" s="39"/>
      <c r="I4664" s="39"/>
      <c r="J4664" s="39"/>
      <c r="K4664" s="39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5">
      <c r="A4665" s="52"/>
      <c r="B4665" s="53"/>
      <c r="C4665" s="39"/>
      <c r="D4665" s="39"/>
      <c r="E4665" s="39"/>
      <c r="F4665" s="39"/>
      <c r="G4665" s="39"/>
      <c r="H4665" s="39"/>
      <c r="I4665" s="39"/>
      <c r="J4665" s="39"/>
      <c r="K4665" s="39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5">
      <c r="A4666" s="52"/>
      <c r="B4666" s="53"/>
      <c r="C4666" s="39"/>
      <c r="D4666" s="39"/>
      <c r="E4666" s="39"/>
      <c r="F4666" s="39"/>
      <c r="G4666" s="39"/>
      <c r="H4666" s="39"/>
      <c r="I4666" s="39"/>
      <c r="J4666" s="39"/>
      <c r="K4666" s="39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5">
      <c r="A4667" s="52"/>
      <c r="B4667" s="53"/>
      <c r="C4667" s="39"/>
      <c r="D4667" s="39"/>
      <c r="E4667" s="39"/>
      <c r="F4667" s="39"/>
      <c r="G4667" s="39"/>
      <c r="H4667" s="39"/>
      <c r="I4667" s="39"/>
      <c r="J4667" s="39"/>
      <c r="K4667" s="39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5">
      <c r="A4668" s="52"/>
      <c r="B4668" s="53"/>
      <c r="C4668" s="39"/>
      <c r="D4668" s="39"/>
      <c r="E4668" s="39"/>
      <c r="F4668" s="39"/>
      <c r="G4668" s="39"/>
      <c r="H4668" s="39"/>
      <c r="I4668" s="39"/>
      <c r="J4668" s="39"/>
      <c r="K4668" s="39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5">
      <c r="A4669" s="52"/>
      <c r="B4669" s="53"/>
      <c r="C4669" s="39"/>
      <c r="D4669" s="39"/>
      <c r="E4669" s="39"/>
      <c r="F4669" s="39"/>
      <c r="G4669" s="39"/>
      <c r="H4669" s="39"/>
      <c r="I4669" s="39"/>
      <c r="J4669" s="39"/>
      <c r="K4669" s="39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5">
      <c r="A4670" s="52"/>
      <c r="B4670" s="53"/>
      <c r="C4670" s="39"/>
      <c r="D4670" s="39"/>
      <c r="E4670" s="39"/>
      <c r="F4670" s="39"/>
      <c r="G4670" s="39"/>
      <c r="H4670" s="39"/>
      <c r="I4670" s="39"/>
      <c r="J4670" s="39"/>
      <c r="K4670" s="39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5">
      <c r="A4671" s="52"/>
      <c r="B4671" s="53"/>
      <c r="C4671" s="39"/>
      <c r="D4671" s="39"/>
      <c r="E4671" s="39"/>
      <c r="F4671" s="39"/>
      <c r="G4671" s="39"/>
      <c r="H4671" s="39"/>
      <c r="I4671" s="39"/>
      <c r="J4671" s="39"/>
      <c r="K4671" s="39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5">
      <c r="A4672" s="52"/>
      <c r="B4672" s="53"/>
      <c r="C4672" s="39"/>
      <c r="D4672" s="39"/>
      <c r="E4672" s="39"/>
      <c r="F4672" s="39"/>
      <c r="G4672" s="39"/>
      <c r="H4672" s="39"/>
      <c r="I4672" s="39"/>
      <c r="J4672" s="39"/>
      <c r="K4672" s="39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5">
      <c r="A4673" s="52"/>
      <c r="B4673" s="53"/>
      <c r="C4673" s="39"/>
      <c r="D4673" s="39"/>
      <c r="E4673" s="39"/>
      <c r="F4673" s="39"/>
      <c r="G4673" s="39"/>
      <c r="H4673" s="39"/>
      <c r="I4673" s="39"/>
      <c r="J4673" s="39"/>
      <c r="K4673" s="39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5">
      <c r="A4674" s="52"/>
      <c r="B4674" s="53"/>
      <c r="C4674" s="39"/>
      <c r="D4674" s="39"/>
      <c r="E4674" s="39"/>
      <c r="F4674" s="39"/>
      <c r="G4674" s="39"/>
      <c r="H4674" s="39"/>
      <c r="I4674" s="39"/>
      <c r="J4674" s="39"/>
      <c r="K4674" s="39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5">
      <c r="A4675" s="52"/>
      <c r="B4675" s="53"/>
      <c r="C4675" s="39"/>
      <c r="D4675" s="39"/>
      <c r="E4675" s="39"/>
      <c r="F4675" s="39"/>
      <c r="G4675" s="39"/>
      <c r="H4675" s="39"/>
      <c r="I4675" s="39"/>
      <c r="J4675" s="39"/>
      <c r="K4675" s="39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5">
      <c r="A4676" s="52"/>
      <c r="B4676" s="53"/>
      <c r="C4676" s="39"/>
      <c r="D4676" s="39"/>
      <c r="E4676" s="39"/>
      <c r="F4676" s="39"/>
      <c r="G4676" s="39"/>
      <c r="H4676" s="39"/>
      <c r="I4676" s="39"/>
      <c r="J4676" s="39"/>
      <c r="K4676" s="39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5">
      <c r="A4677" s="52"/>
      <c r="B4677" s="53"/>
      <c r="C4677" s="39"/>
      <c r="D4677" s="39"/>
      <c r="E4677" s="39"/>
      <c r="F4677" s="39"/>
      <c r="G4677" s="39"/>
      <c r="H4677" s="39"/>
      <c r="I4677" s="39"/>
      <c r="J4677" s="39"/>
      <c r="K4677" s="39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5">
      <c r="A4678" s="52"/>
      <c r="B4678" s="53"/>
      <c r="C4678" s="39"/>
      <c r="D4678" s="39"/>
      <c r="E4678" s="39"/>
      <c r="F4678" s="39"/>
      <c r="G4678" s="39"/>
      <c r="H4678" s="39"/>
      <c r="I4678" s="39"/>
      <c r="J4678" s="39"/>
      <c r="K4678" s="39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5">
      <c r="A4679" s="52"/>
      <c r="B4679" s="53"/>
      <c r="C4679" s="39"/>
      <c r="D4679" s="39"/>
      <c r="E4679" s="39"/>
      <c r="F4679" s="39"/>
      <c r="G4679" s="39"/>
      <c r="H4679" s="39"/>
      <c r="I4679" s="39"/>
      <c r="J4679" s="39"/>
      <c r="K4679" s="39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5">
      <c r="A4680" s="52"/>
      <c r="B4680" s="53"/>
      <c r="C4680" s="39"/>
      <c r="D4680" s="39"/>
      <c r="E4680" s="39"/>
      <c r="F4680" s="39"/>
      <c r="G4680" s="39"/>
      <c r="H4680" s="39"/>
      <c r="I4680" s="39"/>
      <c r="J4680" s="39"/>
      <c r="K4680" s="39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5">
      <c r="A4681" s="52"/>
      <c r="B4681" s="53"/>
      <c r="C4681" s="39"/>
      <c r="D4681" s="39"/>
      <c r="E4681" s="39"/>
      <c r="F4681" s="39"/>
      <c r="G4681" s="39"/>
      <c r="H4681" s="39"/>
      <c r="I4681" s="39"/>
      <c r="J4681" s="39"/>
      <c r="K4681" s="39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5">
      <c r="A4682" s="52"/>
      <c r="B4682" s="53"/>
      <c r="C4682" s="39"/>
      <c r="D4682" s="39"/>
      <c r="E4682" s="39"/>
      <c r="F4682" s="39"/>
      <c r="G4682" s="39"/>
      <c r="H4682" s="39"/>
      <c r="I4682" s="39"/>
      <c r="J4682" s="39"/>
      <c r="K4682" s="39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5">
      <c r="A4683" s="52"/>
      <c r="B4683" s="53"/>
      <c r="C4683" s="39"/>
      <c r="D4683" s="39"/>
      <c r="E4683" s="39"/>
      <c r="F4683" s="39"/>
      <c r="G4683" s="39"/>
      <c r="H4683" s="39"/>
      <c r="I4683" s="39"/>
      <c r="J4683" s="39"/>
      <c r="K4683" s="39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5">
      <c r="A4684" s="52"/>
      <c r="B4684" s="53"/>
      <c r="C4684" s="39"/>
      <c r="D4684" s="39"/>
      <c r="E4684" s="39"/>
      <c r="F4684" s="39"/>
      <c r="G4684" s="39"/>
      <c r="H4684" s="39"/>
      <c r="I4684" s="39"/>
      <c r="J4684" s="39"/>
      <c r="K4684" s="39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5">
      <c r="A4685" s="52"/>
      <c r="B4685" s="53"/>
      <c r="C4685" s="39"/>
      <c r="D4685" s="39"/>
      <c r="E4685" s="39"/>
      <c r="F4685" s="39"/>
      <c r="G4685" s="39"/>
      <c r="H4685" s="39"/>
      <c r="I4685" s="39"/>
      <c r="J4685" s="39"/>
      <c r="K4685" s="39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5">
      <c r="A4686" s="52"/>
      <c r="B4686" s="53"/>
      <c r="C4686" s="39"/>
      <c r="D4686" s="39"/>
      <c r="E4686" s="39"/>
      <c r="F4686" s="39"/>
      <c r="G4686" s="39"/>
      <c r="H4686" s="39"/>
      <c r="I4686" s="39"/>
      <c r="J4686" s="39"/>
      <c r="K4686" s="39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5">
      <c r="A4687" s="52"/>
      <c r="B4687" s="53"/>
      <c r="C4687" s="39"/>
      <c r="D4687" s="39"/>
      <c r="E4687" s="39"/>
      <c r="F4687" s="39"/>
      <c r="G4687" s="39"/>
      <c r="H4687" s="39"/>
      <c r="I4687" s="39"/>
      <c r="J4687" s="39"/>
      <c r="K4687" s="39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5">
      <c r="A4688" s="52"/>
      <c r="B4688" s="53"/>
      <c r="C4688" s="39"/>
      <c r="D4688" s="39"/>
      <c r="E4688" s="39"/>
      <c r="F4688" s="39"/>
      <c r="G4688" s="39"/>
      <c r="H4688" s="39"/>
      <c r="I4688" s="39"/>
      <c r="J4688" s="39"/>
      <c r="K4688" s="39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5">
      <c r="A4689" s="52"/>
      <c r="B4689" s="53"/>
      <c r="C4689" s="39"/>
      <c r="D4689" s="39"/>
      <c r="E4689" s="39"/>
      <c r="F4689" s="39"/>
      <c r="G4689" s="39"/>
      <c r="H4689" s="39"/>
      <c r="I4689" s="39"/>
      <c r="J4689" s="39"/>
      <c r="K4689" s="39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5">
      <c r="A4690" s="52"/>
      <c r="B4690" s="53"/>
      <c r="C4690" s="39"/>
      <c r="D4690" s="39"/>
      <c r="E4690" s="39"/>
      <c r="F4690" s="39"/>
      <c r="G4690" s="39"/>
      <c r="H4690" s="39"/>
      <c r="I4690" s="39"/>
      <c r="J4690" s="39"/>
      <c r="K4690" s="39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5">
      <c r="A4691" s="52"/>
      <c r="B4691" s="53"/>
      <c r="C4691" s="39"/>
      <c r="D4691" s="39"/>
      <c r="E4691" s="39"/>
      <c r="F4691" s="39"/>
      <c r="G4691" s="39"/>
      <c r="H4691" s="39"/>
      <c r="I4691" s="39"/>
      <c r="J4691" s="39"/>
      <c r="K4691" s="39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5">
      <c r="A4692" s="52"/>
      <c r="B4692" s="53"/>
      <c r="C4692" s="39"/>
      <c r="D4692" s="39"/>
      <c r="E4692" s="39"/>
      <c r="F4692" s="39"/>
      <c r="G4692" s="39"/>
      <c r="H4692" s="39"/>
      <c r="I4692" s="39"/>
      <c r="J4692" s="39"/>
      <c r="K4692" s="39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5">
      <c r="A4693" s="52"/>
      <c r="B4693" s="53"/>
      <c r="C4693" s="39"/>
      <c r="D4693" s="39"/>
      <c r="E4693" s="39"/>
      <c r="F4693" s="39"/>
      <c r="G4693" s="39"/>
      <c r="H4693" s="39"/>
      <c r="I4693" s="39"/>
      <c r="J4693" s="39"/>
      <c r="K4693" s="39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5">
      <c r="A4694" s="52"/>
      <c r="B4694" s="53"/>
      <c r="C4694" s="39"/>
      <c r="D4694" s="39"/>
      <c r="E4694" s="39"/>
      <c r="F4694" s="39"/>
      <c r="G4694" s="39"/>
      <c r="H4694" s="39"/>
      <c r="I4694" s="39"/>
      <c r="J4694" s="39"/>
      <c r="K4694" s="39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5">
      <c r="A4695" s="52"/>
      <c r="B4695" s="53"/>
      <c r="C4695" s="39"/>
      <c r="D4695" s="39"/>
      <c r="E4695" s="39"/>
      <c r="F4695" s="39"/>
      <c r="G4695" s="39"/>
      <c r="H4695" s="39"/>
      <c r="I4695" s="39"/>
      <c r="J4695" s="39"/>
      <c r="K4695" s="39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5">
      <c r="A4696" s="52"/>
      <c r="B4696" s="53"/>
      <c r="C4696" s="39"/>
      <c r="D4696" s="39"/>
      <c r="E4696" s="39"/>
      <c r="F4696" s="39"/>
      <c r="G4696" s="39"/>
      <c r="H4696" s="39"/>
      <c r="I4696" s="39"/>
      <c r="J4696" s="39"/>
      <c r="K4696" s="39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5">
      <c r="A4697" s="52"/>
      <c r="B4697" s="53"/>
      <c r="C4697" s="39"/>
      <c r="D4697" s="39"/>
      <c r="E4697" s="39"/>
      <c r="F4697" s="39"/>
      <c r="G4697" s="39"/>
      <c r="H4697" s="39"/>
      <c r="I4697" s="39"/>
      <c r="J4697" s="39"/>
      <c r="K4697" s="39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5">
      <c r="A4698" s="52"/>
      <c r="B4698" s="53"/>
      <c r="C4698" s="39"/>
      <c r="D4698" s="39"/>
      <c r="E4698" s="39"/>
      <c r="F4698" s="39"/>
      <c r="G4698" s="39"/>
      <c r="H4698" s="39"/>
      <c r="I4698" s="39"/>
      <c r="J4698" s="39"/>
      <c r="K4698" s="39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5">
      <c r="A4699" s="52"/>
      <c r="B4699" s="53"/>
      <c r="C4699" s="39"/>
      <c r="D4699" s="39"/>
      <c r="E4699" s="39"/>
      <c r="F4699" s="39"/>
      <c r="G4699" s="39"/>
      <c r="H4699" s="39"/>
      <c r="I4699" s="39"/>
      <c r="J4699" s="39"/>
      <c r="K4699" s="39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5">
      <c r="A4700" s="52"/>
      <c r="B4700" s="53"/>
      <c r="C4700" s="39"/>
      <c r="D4700" s="39"/>
      <c r="E4700" s="39"/>
      <c r="F4700" s="39"/>
      <c r="G4700" s="39"/>
      <c r="H4700" s="39"/>
      <c r="I4700" s="39"/>
      <c r="J4700" s="39"/>
      <c r="K4700" s="39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5">
      <c r="A4701" s="52"/>
      <c r="B4701" s="53"/>
      <c r="C4701" s="39"/>
      <c r="D4701" s="39"/>
      <c r="E4701" s="39"/>
      <c r="F4701" s="39"/>
      <c r="G4701" s="39"/>
      <c r="H4701" s="39"/>
      <c r="I4701" s="39"/>
      <c r="J4701" s="39"/>
      <c r="K4701" s="39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5">
      <c r="A4702" s="52"/>
      <c r="B4702" s="53"/>
      <c r="C4702" s="39"/>
      <c r="D4702" s="39"/>
      <c r="E4702" s="39"/>
      <c r="F4702" s="39"/>
      <c r="G4702" s="39"/>
      <c r="H4702" s="39"/>
      <c r="I4702" s="39"/>
      <c r="J4702" s="39"/>
      <c r="K4702" s="39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5">
      <c r="A4703" s="52"/>
      <c r="B4703" s="53"/>
      <c r="C4703" s="39"/>
      <c r="D4703" s="39"/>
      <c r="E4703" s="39"/>
      <c r="F4703" s="39"/>
      <c r="G4703" s="39"/>
      <c r="H4703" s="39"/>
      <c r="I4703" s="39"/>
      <c r="J4703" s="39"/>
      <c r="K4703" s="39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5">
      <c r="A4704" s="52"/>
      <c r="B4704" s="53"/>
      <c r="C4704" s="39"/>
      <c r="D4704" s="39"/>
      <c r="E4704" s="39"/>
      <c r="F4704" s="39"/>
      <c r="G4704" s="39"/>
      <c r="H4704" s="39"/>
      <c r="I4704" s="39"/>
      <c r="J4704" s="39"/>
      <c r="K4704" s="39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5">
      <c r="A4705" s="52"/>
      <c r="B4705" s="53"/>
      <c r="C4705" s="39"/>
      <c r="D4705" s="39"/>
      <c r="E4705" s="39"/>
      <c r="F4705" s="39"/>
      <c r="G4705" s="39"/>
      <c r="H4705" s="39"/>
      <c r="I4705" s="39"/>
      <c r="J4705" s="39"/>
      <c r="K4705" s="39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5">
      <c r="A4706" s="52"/>
      <c r="B4706" s="53"/>
      <c r="C4706" s="39"/>
      <c r="D4706" s="39"/>
      <c r="E4706" s="39"/>
      <c r="F4706" s="39"/>
      <c r="G4706" s="39"/>
      <c r="H4706" s="39"/>
      <c r="I4706" s="39"/>
      <c r="J4706" s="39"/>
      <c r="K4706" s="39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5">
      <c r="A4707" s="52"/>
      <c r="B4707" s="53"/>
      <c r="C4707" s="39"/>
      <c r="D4707" s="39"/>
      <c r="E4707" s="39"/>
      <c r="F4707" s="39"/>
      <c r="G4707" s="39"/>
      <c r="H4707" s="39"/>
      <c r="I4707" s="39"/>
      <c r="J4707" s="39"/>
      <c r="K4707" s="39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5">
      <c r="A4708" s="52"/>
      <c r="B4708" s="53"/>
      <c r="C4708" s="39"/>
      <c r="D4708" s="39"/>
      <c r="E4708" s="39"/>
      <c r="F4708" s="39"/>
      <c r="G4708" s="39"/>
      <c r="H4708" s="39"/>
      <c r="I4708" s="39"/>
      <c r="J4708" s="39"/>
      <c r="K4708" s="39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5">
      <c r="A4709" s="52"/>
      <c r="B4709" s="53"/>
      <c r="C4709" s="39"/>
      <c r="D4709" s="39"/>
      <c r="E4709" s="39"/>
      <c r="F4709" s="39"/>
      <c r="G4709" s="39"/>
      <c r="H4709" s="39"/>
      <c r="I4709" s="39"/>
      <c r="J4709" s="39"/>
      <c r="K4709" s="39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5">
      <c r="A4710" s="52"/>
      <c r="B4710" s="53"/>
      <c r="C4710" s="39"/>
      <c r="D4710" s="39"/>
      <c r="E4710" s="39"/>
      <c r="F4710" s="39"/>
      <c r="G4710" s="39"/>
      <c r="H4710" s="39"/>
      <c r="I4710" s="39"/>
      <c r="J4710" s="39"/>
      <c r="K4710" s="39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5">
      <c r="A4711" s="52"/>
      <c r="B4711" s="53"/>
      <c r="C4711" s="39"/>
      <c r="D4711" s="39"/>
      <c r="E4711" s="39"/>
      <c r="F4711" s="39"/>
      <c r="G4711" s="39"/>
      <c r="H4711" s="39"/>
      <c r="I4711" s="39"/>
      <c r="J4711" s="39"/>
      <c r="K4711" s="39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5">
      <c r="A4712" s="52"/>
      <c r="B4712" s="53"/>
      <c r="C4712" s="39"/>
      <c r="D4712" s="39"/>
      <c r="E4712" s="39"/>
      <c r="F4712" s="39"/>
      <c r="G4712" s="39"/>
      <c r="H4712" s="39"/>
      <c r="I4712" s="39"/>
      <c r="J4712" s="39"/>
      <c r="K4712" s="39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5">
      <c r="A4713" s="52"/>
      <c r="B4713" s="53"/>
      <c r="C4713" s="39"/>
      <c r="D4713" s="39"/>
      <c r="E4713" s="39"/>
      <c r="F4713" s="39"/>
      <c r="G4713" s="39"/>
      <c r="H4713" s="39"/>
      <c r="I4713" s="39"/>
      <c r="J4713" s="39"/>
      <c r="K4713" s="39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5">
      <c r="A4714" s="52"/>
      <c r="B4714" s="53"/>
      <c r="C4714" s="39"/>
      <c r="D4714" s="39"/>
      <c r="E4714" s="39"/>
      <c r="F4714" s="39"/>
      <c r="G4714" s="39"/>
      <c r="H4714" s="39"/>
      <c r="I4714" s="39"/>
      <c r="J4714" s="39"/>
      <c r="K4714" s="39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5">
      <c r="A4715" s="52"/>
      <c r="B4715" s="53"/>
      <c r="C4715" s="39"/>
      <c r="D4715" s="39"/>
      <c r="E4715" s="39"/>
      <c r="F4715" s="39"/>
      <c r="G4715" s="39"/>
      <c r="H4715" s="39"/>
      <c r="I4715" s="39"/>
      <c r="J4715" s="39"/>
      <c r="K4715" s="39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5">
      <c r="A4716" s="52"/>
      <c r="B4716" s="53"/>
      <c r="C4716" s="39"/>
      <c r="D4716" s="39"/>
      <c r="E4716" s="39"/>
      <c r="F4716" s="39"/>
      <c r="G4716" s="39"/>
      <c r="H4716" s="39"/>
      <c r="I4716" s="39"/>
      <c r="J4716" s="39"/>
      <c r="K4716" s="39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5">
      <c r="A4717" s="52"/>
      <c r="B4717" s="53"/>
      <c r="C4717" s="39"/>
      <c r="D4717" s="39"/>
      <c r="E4717" s="39"/>
      <c r="F4717" s="39"/>
      <c r="G4717" s="39"/>
      <c r="H4717" s="39"/>
      <c r="I4717" s="39"/>
      <c r="J4717" s="39"/>
      <c r="K4717" s="39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5">
      <c r="A4718" s="52"/>
      <c r="B4718" s="53"/>
      <c r="C4718" s="39"/>
      <c r="D4718" s="39"/>
      <c r="E4718" s="39"/>
      <c r="F4718" s="39"/>
      <c r="G4718" s="39"/>
      <c r="H4718" s="39"/>
      <c r="I4718" s="39"/>
      <c r="J4718" s="39"/>
      <c r="K4718" s="39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5">
      <c r="A4719" s="52"/>
      <c r="B4719" s="53"/>
      <c r="C4719" s="39"/>
      <c r="D4719" s="39"/>
      <c r="E4719" s="39"/>
      <c r="F4719" s="39"/>
      <c r="G4719" s="39"/>
      <c r="H4719" s="39"/>
      <c r="I4719" s="39"/>
      <c r="J4719" s="39"/>
      <c r="K4719" s="39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5">
      <c r="A4720" s="52"/>
      <c r="B4720" s="53"/>
      <c r="C4720" s="39"/>
      <c r="D4720" s="39"/>
      <c r="E4720" s="39"/>
      <c r="F4720" s="39"/>
      <c r="G4720" s="39"/>
      <c r="H4720" s="39"/>
      <c r="I4720" s="39"/>
      <c r="J4720" s="39"/>
      <c r="K4720" s="39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5">
      <c r="A4721" s="52"/>
      <c r="B4721" s="53"/>
      <c r="C4721" s="39"/>
      <c r="D4721" s="39"/>
      <c r="E4721" s="39"/>
      <c r="F4721" s="39"/>
      <c r="G4721" s="39"/>
      <c r="H4721" s="39"/>
      <c r="I4721" s="39"/>
      <c r="J4721" s="39"/>
      <c r="K4721" s="39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5">
      <c r="A4722" s="52"/>
      <c r="B4722" s="53"/>
      <c r="C4722" s="39"/>
      <c r="D4722" s="39"/>
      <c r="E4722" s="39"/>
      <c r="F4722" s="39"/>
      <c r="G4722" s="39"/>
      <c r="H4722" s="39"/>
      <c r="I4722" s="39"/>
      <c r="J4722" s="39"/>
      <c r="K4722" s="39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5">
      <c r="A4723" s="52"/>
      <c r="B4723" s="53"/>
      <c r="C4723" s="39"/>
      <c r="D4723" s="39"/>
      <c r="E4723" s="39"/>
      <c r="F4723" s="39"/>
      <c r="G4723" s="39"/>
      <c r="H4723" s="39"/>
      <c r="I4723" s="39"/>
      <c r="J4723" s="39"/>
      <c r="K4723" s="39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5">
      <c r="A4724" s="52"/>
      <c r="B4724" s="53"/>
      <c r="C4724" s="39"/>
      <c r="D4724" s="39"/>
      <c r="E4724" s="39"/>
      <c r="F4724" s="39"/>
      <c r="G4724" s="39"/>
      <c r="H4724" s="39"/>
      <c r="I4724" s="39"/>
      <c r="J4724" s="39"/>
      <c r="K4724" s="39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5">
      <c r="A4725" s="52"/>
      <c r="B4725" s="53"/>
      <c r="C4725" s="39"/>
      <c r="D4725" s="39"/>
      <c r="E4725" s="39"/>
      <c r="F4725" s="39"/>
      <c r="G4725" s="39"/>
      <c r="H4725" s="39"/>
      <c r="I4725" s="39"/>
      <c r="J4725" s="39"/>
      <c r="K4725" s="39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5">
      <c r="A4726" s="52"/>
      <c r="B4726" s="53"/>
      <c r="C4726" s="39"/>
      <c r="D4726" s="39"/>
      <c r="E4726" s="39"/>
      <c r="F4726" s="39"/>
      <c r="G4726" s="39"/>
      <c r="H4726" s="39"/>
      <c r="I4726" s="39"/>
      <c r="J4726" s="39"/>
      <c r="K4726" s="39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5">
      <c r="A4727" s="52"/>
      <c r="B4727" s="53"/>
      <c r="C4727" s="39"/>
      <c r="D4727" s="39"/>
      <c r="E4727" s="39"/>
      <c r="F4727" s="39"/>
      <c r="G4727" s="39"/>
      <c r="H4727" s="39"/>
      <c r="I4727" s="39"/>
      <c r="J4727" s="39"/>
      <c r="K4727" s="39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5">
      <c r="A4728" s="52"/>
      <c r="B4728" s="53"/>
      <c r="C4728" s="39"/>
      <c r="D4728" s="39"/>
      <c r="E4728" s="39"/>
      <c r="F4728" s="39"/>
      <c r="G4728" s="39"/>
      <c r="H4728" s="39"/>
      <c r="I4728" s="39"/>
      <c r="J4728" s="39"/>
      <c r="K4728" s="39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5">
      <c r="A4729" s="52"/>
      <c r="B4729" s="53"/>
      <c r="C4729" s="39"/>
      <c r="D4729" s="39"/>
      <c r="E4729" s="39"/>
      <c r="F4729" s="39"/>
      <c r="G4729" s="39"/>
      <c r="H4729" s="39"/>
      <c r="I4729" s="39"/>
      <c r="J4729" s="39"/>
      <c r="K4729" s="39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5">
      <c r="A4730" s="52"/>
      <c r="B4730" s="53"/>
      <c r="C4730" s="39"/>
      <c r="D4730" s="39"/>
      <c r="E4730" s="39"/>
      <c r="F4730" s="39"/>
      <c r="G4730" s="39"/>
      <c r="H4730" s="39"/>
      <c r="I4730" s="39"/>
      <c r="J4730" s="39"/>
      <c r="K4730" s="39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5">
      <c r="A4731" s="52"/>
      <c r="B4731" s="53"/>
      <c r="C4731" s="39"/>
      <c r="D4731" s="39"/>
      <c r="E4731" s="39"/>
      <c r="F4731" s="39"/>
      <c r="G4731" s="39"/>
      <c r="H4731" s="39"/>
      <c r="I4731" s="39"/>
      <c r="J4731" s="39"/>
      <c r="K4731" s="39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5">
      <c r="A4732" s="52"/>
      <c r="B4732" s="53"/>
      <c r="C4732" s="39"/>
      <c r="D4732" s="39"/>
      <c r="E4732" s="39"/>
      <c r="F4732" s="39"/>
      <c r="G4732" s="39"/>
      <c r="H4732" s="39"/>
      <c r="I4732" s="39"/>
      <c r="J4732" s="39"/>
      <c r="K4732" s="39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5">
      <c r="A4733" s="52"/>
      <c r="B4733" s="53"/>
      <c r="C4733" s="39"/>
      <c r="D4733" s="39"/>
      <c r="E4733" s="39"/>
      <c r="F4733" s="39"/>
      <c r="G4733" s="39"/>
      <c r="H4733" s="39"/>
      <c r="I4733" s="39"/>
      <c r="J4733" s="39"/>
      <c r="K4733" s="39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5">
      <c r="A4734" s="52"/>
      <c r="B4734" s="53"/>
      <c r="C4734" s="39"/>
      <c r="D4734" s="39"/>
      <c r="E4734" s="39"/>
      <c r="F4734" s="39"/>
      <c r="G4734" s="39"/>
      <c r="H4734" s="39"/>
      <c r="I4734" s="39"/>
      <c r="J4734" s="39"/>
      <c r="K4734" s="39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5">
      <c r="A4735" s="52"/>
      <c r="B4735" s="53"/>
      <c r="C4735" s="39"/>
      <c r="D4735" s="39"/>
      <c r="E4735" s="39"/>
      <c r="F4735" s="39"/>
      <c r="G4735" s="39"/>
      <c r="H4735" s="39"/>
      <c r="I4735" s="39"/>
      <c r="J4735" s="39"/>
      <c r="K4735" s="39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5">
      <c r="A4736" s="52"/>
      <c r="B4736" s="53"/>
      <c r="C4736" s="39"/>
      <c r="D4736" s="39"/>
      <c r="E4736" s="39"/>
      <c r="F4736" s="39"/>
      <c r="G4736" s="39"/>
      <c r="H4736" s="39"/>
      <c r="I4736" s="39"/>
      <c r="J4736" s="39"/>
      <c r="K4736" s="39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5">
      <c r="A4737" s="52"/>
      <c r="B4737" s="53"/>
      <c r="C4737" s="39"/>
      <c r="D4737" s="39"/>
      <c r="E4737" s="39"/>
      <c r="F4737" s="39"/>
      <c r="G4737" s="39"/>
      <c r="H4737" s="39"/>
      <c r="I4737" s="39"/>
      <c r="J4737" s="39"/>
      <c r="K4737" s="39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5">
      <c r="A4738" s="52"/>
      <c r="B4738" s="53"/>
      <c r="C4738" s="39"/>
      <c r="D4738" s="39"/>
      <c r="E4738" s="39"/>
      <c r="F4738" s="39"/>
      <c r="G4738" s="39"/>
      <c r="H4738" s="39"/>
      <c r="I4738" s="39"/>
      <c r="J4738" s="39"/>
      <c r="K4738" s="39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5">
      <c r="A4739" s="52"/>
      <c r="B4739" s="53"/>
      <c r="C4739" s="39"/>
      <c r="D4739" s="39"/>
      <c r="E4739" s="39"/>
      <c r="F4739" s="39"/>
      <c r="G4739" s="39"/>
      <c r="H4739" s="39"/>
      <c r="I4739" s="39"/>
      <c r="J4739" s="39"/>
      <c r="K4739" s="39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5">
      <c r="A4740" s="52"/>
      <c r="B4740" s="53"/>
      <c r="C4740" s="39"/>
      <c r="D4740" s="39"/>
      <c r="E4740" s="39"/>
      <c r="F4740" s="39"/>
      <c r="G4740" s="39"/>
      <c r="H4740" s="39"/>
      <c r="I4740" s="39"/>
      <c r="J4740" s="39"/>
      <c r="K4740" s="39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5">
      <c r="A4741" s="52"/>
      <c r="B4741" s="53"/>
      <c r="C4741" s="39"/>
      <c r="D4741" s="39"/>
      <c r="E4741" s="39"/>
      <c r="F4741" s="39"/>
      <c r="G4741" s="39"/>
      <c r="H4741" s="39"/>
      <c r="I4741" s="39"/>
      <c r="J4741" s="39"/>
      <c r="K4741" s="39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5">
      <c r="A4742" s="52"/>
      <c r="B4742" s="53"/>
      <c r="C4742" s="39"/>
      <c r="D4742" s="39"/>
      <c r="E4742" s="39"/>
      <c r="F4742" s="39"/>
      <c r="G4742" s="39"/>
      <c r="H4742" s="39"/>
      <c r="I4742" s="39"/>
      <c r="J4742" s="39"/>
      <c r="K4742" s="39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5">
      <c r="A4743" s="52"/>
      <c r="B4743" s="53"/>
      <c r="C4743" s="39"/>
      <c r="D4743" s="39"/>
      <c r="E4743" s="39"/>
      <c r="F4743" s="39"/>
      <c r="G4743" s="39"/>
      <c r="H4743" s="39"/>
      <c r="I4743" s="39"/>
      <c r="J4743" s="39"/>
      <c r="K4743" s="39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5">
      <c r="A4744" s="52"/>
      <c r="B4744" s="53"/>
      <c r="C4744" s="39"/>
      <c r="D4744" s="39"/>
      <c r="E4744" s="39"/>
      <c r="F4744" s="39"/>
      <c r="G4744" s="39"/>
      <c r="H4744" s="39"/>
      <c r="I4744" s="39"/>
      <c r="J4744" s="39"/>
      <c r="K4744" s="39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5">
      <c r="A4745" s="52"/>
      <c r="B4745" s="53"/>
      <c r="C4745" s="39"/>
      <c r="D4745" s="39"/>
      <c r="E4745" s="39"/>
      <c r="F4745" s="39"/>
      <c r="G4745" s="39"/>
      <c r="H4745" s="39"/>
      <c r="I4745" s="39"/>
      <c r="J4745" s="39"/>
      <c r="K4745" s="39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5">
      <c r="A4746" s="52"/>
      <c r="B4746" s="53"/>
      <c r="C4746" s="39"/>
      <c r="D4746" s="39"/>
      <c r="E4746" s="39"/>
      <c r="F4746" s="39"/>
      <c r="G4746" s="39"/>
      <c r="H4746" s="39"/>
      <c r="I4746" s="39"/>
      <c r="J4746" s="39"/>
      <c r="K4746" s="39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5">
      <c r="A4747" s="52"/>
      <c r="B4747" s="53"/>
      <c r="C4747" s="39"/>
      <c r="D4747" s="39"/>
      <c r="E4747" s="39"/>
      <c r="F4747" s="39"/>
      <c r="G4747" s="39"/>
      <c r="H4747" s="39"/>
      <c r="I4747" s="39"/>
      <c r="J4747" s="39"/>
      <c r="K4747" s="39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5">
      <c r="A4748" s="52"/>
      <c r="B4748" s="53"/>
      <c r="C4748" s="39"/>
      <c r="D4748" s="39"/>
      <c r="E4748" s="39"/>
      <c r="F4748" s="39"/>
      <c r="G4748" s="39"/>
      <c r="H4748" s="39"/>
      <c r="I4748" s="39"/>
      <c r="J4748" s="39"/>
      <c r="K4748" s="39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5">
      <c r="A4749" s="52"/>
      <c r="B4749" s="53"/>
      <c r="C4749" s="39"/>
      <c r="D4749" s="39"/>
      <c r="E4749" s="39"/>
      <c r="F4749" s="39"/>
      <c r="G4749" s="39"/>
      <c r="H4749" s="39"/>
      <c r="I4749" s="39"/>
      <c r="J4749" s="39"/>
      <c r="K4749" s="39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5">
      <c r="A4750" s="52"/>
      <c r="B4750" s="53"/>
      <c r="C4750" s="39"/>
      <c r="D4750" s="39"/>
      <c r="E4750" s="39"/>
      <c r="F4750" s="39"/>
      <c r="G4750" s="39"/>
      <c r="H4750" s="39"/>
      <c r="I4750" s="39"/>
      <c r="J4750" s="39"/>
      <c r="K4750" s="39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5">
      <c r="A4751" s="52"/>
      <c r="B4751" s="53"/>
      <c r="C4751" s="39"/>
      <c r="D4751" s="39"/>
      <c r="E4751" s="39"/>
      <c r="F4751" s="39"/>
      <c r="G4751" s="39"/>
      <c r="H4751" s="39"/>
      <c r="I4751" s="39"/>
      <c r="J4751" s="39"/>
      <c r="K4751" s="39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5">
      <c r="A4752" s="52"/>
      <c r="B4752" s="53"/>
      <c r="C4752" s="39"/>
      <c r="D4752" s="39"/>
      <c r="E4752" s="39"/>
      <c r="F4752" s="39"/>
      <c r="G4752" s="39"/>
      <c r="H4752" s="39"/>
      <c r="I4752" s="39"/>
      <c r="J4752" s="39"/>
      <c r="K4752" s="39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5">
      <c r="A4753" s="52"/>
      <c r="B4753" s="53"/>
      <c r="C4753" s="39"/>
      <c r="D4753" s="39"/>
      <c r="E4753" s="39"/>
      <c r="F4753" s="39"/>
      <c r="G4753" s="39"/>
      <c r="H4753" s="39"/>
      <c r="I4753" s="39"/>
      <c r="J4753" s="39"/>
      <c r="K4753" s="39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5">
      <c r="A4754" s="52"/>
      <c r="B4754" s="53"/>
      <c r="C4754" s="39"/>
      <c r="D4754" s="39"/>
      <c r="E4754" s="39"/>
      <c r="F4754" s="39"/>
      <c r="G4754" s="39"/>
      <c r="H4754" s="39"/>
      <c r="I4754" s="39"/>
      <c r="J4754" s="39"/>
      <c r="K4754" s="39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5">
      <c r="A4755" s="52"/>
      <c r="B4755" s="53"/>
      <c r="C4755" s="39"/>
      <c r="D4755" s="39"/>
      <c r="E4755" s="39"/>
      <c r="F4755" s="39"/>
      <c r="G4755" s="39"/>
      <c r="H4755" s="39"/>
      <c r="I4755" s="39"/>
      <c r="J4755" s="39"/>
      <c r="K4755" s="39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5">
      <c r="A4756" s="52"/>
      <c r="B4756" s="53"/>
      <c r="C4756" s="39"/>
      <c r="D4756" s="39"/>
      <c r="E4756" s="39"/>
      <c r="F4756" s="39"/>
      <c r="G4756" s="39"/>
      <c r="H4756" s="39"/>
      <c r="I4756" s="39"/>
      <c r="J4756" s="39"/>
      <c r="K4756" s="39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5">
      <c r="A4757" s="52"/>
      <c r="B4757" s="53"/>
      <c r="C4757" s="39"/>
      <c r="D4757" s="39"/>
      <c r="E4757" s="39"/>
      <c r="F4757" s="39"/>
      <c r="G4757" s="39"/>
      <c r="H4757" s="39"/>
      <c r="I4757" s="39"/>
      <c r="J4757" s="39"/>
      <c r="K4757" s="39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5">
      <c r="A4758" s="52"/>
      <c r="B4758" s="53"/>
      <c r="C4758" s="39"/>
      <c r="D4758" s="39"/>
      <c r="E4758" s="39"/>
      <c r="F4758" s="39"/>
      <c r="G4758" s="39"/>
      <c r="H4758" s="39"/>
      <c r="I4758" s="39"/>
      <c r="J4758" s="39"/>
      <c r="K4758" s="39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5">
      <c r="A4759" s="52"/>
      <c r="B4759" s="53"/>
      <c r="C4759" s="39"/>
      <c r="D4759" s="39"/>
      <c r="E4759" s="39"/>
      <c r="F4759" s="39"/>
      <c r="G4759" s="39"/>
      <c r="H4759" s="39"/>
      <c r="I4759" s="39"/>
      <c r="J4759" s="39"/>
      <c r="K4759" s="39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5">
      <c r="A4760" s="52"/>
      <c r="B4760" s="53"/>
      <c r="C4760" s="39"/>
      <c r="D4760" s="39"/>
      <c r="E4760" s="39"/>
      <c r="F4760" s="39"/>
      <c r="G4760" s="39"/>
      <c r="H4760" s="39"/>
      <c r="I4760" s="39"/>
      <c r="J4760" s="39"/>
      <c r="K4760" s="39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5">
      <c r="A4761" s="52"/>
      <c r="B4761" s="53"/>
      <c r="C4761" s="39"/>
      <c r="D4761" s="39"/>
      <c r="E4761" s="39"/>
      <c r="F4761" s="39"/>
      <c r="G4761" s="39"/>
      <c r="H4761" s="39"/>
      <c r="I4761" s="39"/>
      <c r="J4761" s="39"/>
      <c r="K4761" s="39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5">
      <c r="A4762" s="52"/>
      <c r="B4762" s="53"/>
      <c r="C4762" s="39"/>
      <c r="D4762" s="39"/>
      <c r="E4762" s="39"/>
      <c r="F4762" s="39"/>
      <c r="G4762" s="39"/>
      <c r="H4762" s="39"/>
      <c r="I4762" s="39"/>
      <c r="J4762" s="39"/>
      <c r="K4762" s="39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5">
      <c r="A4763" s="52"/>
      <c r="B4763" s="53"/>
      <c r="C4763" s="39"/>
      <c r="D4763" s="39"/>
      <c r="E4763" s="39"/>
      <c r="F4763" s="39"/>
      <c r="G4763" s="39"/>
      <c r="H4763" s="39"/>
      <c r="I4763" s="39"/>
      <c r="J4763" s="39"/>
      <c r="K4763" s="39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5">
      <c r="A4764" s="52"/>
      <c r="B4764" s="53"/>
      <c r="C4764" s="39"/>
      <c r="D4764" s="39"/>
      <c r="E4764" s="39"/>
      <c r="F4764" s="39"/>
      <c r="G4764" s="39"/>
      <c r="H4764" s="39"/>
      <c r="I4764" s="39"/>
      <c r="J4764" s="39"/>
      <c r="K4764" s="39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5">
      <c r="A4765" s="52"/>
      <c r="B4765" s="53"/>
      <c r="C4765" s="39"/>
      <c r="D4765" s="39"/>
      <c r="E4765" s="39"/>
      <c r="F4765" s="39"/>
      <c r="G4765" s="39"/>
      <c r="H4765" s="39"/>
      <c r="I4765" s="39"/>
      <c r="J4765" s="39"/>
      <c r="K4765" s="39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5">
      <c r="A4766" s="52"/>
      <c r="B4766" s="53"/>
      <c r="C4766" s="39"/>
      <c r="D4766" s="39"/>
      <c r="E4766" s="39"/>
      <c r="F4766" s="39"/>
      <c r="G4766" s="39"/>
      <c r="H4766" s="39"/>
      <c r="I4766" s="39"/>
      <c r="J4766" s="39"/>
      <c r="K4766" s="39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5">
      <c r="A4767" s="52"/>
      <c r="B4767" s="53"/>
      <c r="C4767" s="39"/>
      <c r="D4767" s="39"/>
      <c r="E4767" s="39"/>
      <c r="F4767" s="39"/>
      <c r="G4767" s="39"/>
      <c r="H4767" s="39"/>
      <c r="I4767" s="39"/>
      <c r="J4767" s="39"/>
      <c r="K4767" s="39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5">
      <c r="A4768" s="52"/>
      <c r="B4768" s="53"/>
      <c r="C4768" s="39"/>
      <c r="D4768" s="39"/>
      <c r="E4768" s="39"/>
      <c r="F4768" s="39"/>
      <c r="G4768" s="39"/>
      <c r="H4768" s="39"/>
      <c r="I4768" s="39"/>
      <c r="J4768" s="39"/>
      <c r="K4768" s="39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5">
      <c r="A4769" s="52"/>
      <c r="B4769" s="53"/>
      <c r="C4769" s="39"/>
      <c r="D4769" s="39"/>
      <c r="E4769" s="39"/>
      <c r="F4769" s="39"/>
      <c r="G4769" s="39"/>
      <c r="H4769" s="39"/>
      <c r="I4769" s="39"/>
      <c r="J4769" s="39"/>
      <c r="K4769" s="39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5">
      <c r="A4770" s="52"/>
      <c r="B4770" s="53"/>
      <c r="C4770" s="39"/>
      <c r="D4770" s="39"/>
      <c r="E4770" s="39"/>
      <c r="F4770" s="39"/>
      <c r="G4770" s="39"/>
      <c r="H4770" s="39"/>
      <c r="I4770" s="39"/>
      <c r="J4770" s="39"/>
      <c r="K4770" s="39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5">
      <c r="A4771" s="52"/>
      <c r="B4771" s="53"/>
      <c r="C4771" s="39"/>
      <c r="D4771" s="39"/>
      <c r="E4771" s="39"/>
      <c r="F4771" s="39"/>
      <c r="G4771" s="39"/>
      <c r="H4771" s="39"/>
      <c r="I4771" s="39"/>
      <c r="J4771" s="39"/>
      <c r="K4771" s="39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5">
      <c r="A4772" s="52"/>
      <c r="B4772" s="53"/>
      <c r="C4772" s="39"/>
      <c r="D4772" s="39"/>
      <c r="E4772" s="39"/>
      <c r="F4772" s="39"/>
      <c r="G4772" s="39"/>
      <c r="H4772" s="39"/>
      <c r="I4772" s="39"/>
      <c r="J4772" s="39"/>
      <c r="K4772" s="39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5">
      <c r="A4773" s="52"/>
      <c r="B4773" s="53"/>
      <c r="C4773" s="39"/>
      <c r="D4773" s="39"/>
      <c r="E4773" s="39"/>
      <c r="F4773" s="39"/>
      <c r="G4773" s="39"/>
      <c r="H4773" s="39"/>
      <c r="I4773" s="39"/>
      <c r="J4773" s="39"/>
      <c r="K4773" s="39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5">
      <c r="A4774" s="52"/>
      <c r="B4774" s="53"/>
      <c r="C4774" s="39"/>
      <c r="D4774" s="39"/>
      <c r="E4774" s="39"/>
      <c r="F4774" s="39"/>
      <c r="G4774" s="39"/>
      <c r="H4774" s="39"/>
      <c r="I4774" s="39"/>
      <c r="J4774" s="39"/>
      <c r="K4774" s="39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5">
      <c r="A4775" s="52"/>
      <c r="B4775" s="53"/>
      <c r="C4775" s="39"/>
      <c r="D4775" s="39"/>
      <c r="E4775" s="39"/>
      <c r="F4775" s="39"/>
      <c r="G4775" s="39"/>
      <c r="H4775" s="39"/>
      <c r="I4775" s="39"/>
      <c r="J4775" s="39"/>
      <c r="K4775" s="39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5">
      <c r="A4776" s="52"/>
      <c r="B4776" s="53"/>
      <c r="C4776" s="39"/>
      <c r="D4776" s="39"/>
      <c r="E4776" s="39"/>
      <c r="F4776" s="39"/>
      <c r="G4776" s="39"/>
      <c r="H4776" s="39"/>
      <c r="I4776" s="39"/>
      <c r="J4776" s="39"/>
      <c r="K4776" s="39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5">
      <c r="A4777" s="52"/>
      <c r="B4777" s="53"/>
      <c r="C4777" s="39"/>
      <c r="D4777" s="39"/>
      <c r="E4777" s="39"/>
      <c r="F4777" s="39"/>
      <c r="G4777" s="39"/>
      <c r="H4777" s="39"/>
      <c r="I4777" s="39"/>
      <c r="J4777" s="39"/>
      <c r="K4777" s="39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5">
      <c r="A4778" s="52"/>
      <c r="B4778" s="53"/>
      <c r="C4778" s="39"/>
      <c r="D4778" s="39"/>
      <c r="E4778" s="39"/>
      <c r="F4778" s="39"/>
      <c r="G4778" s="39"/>
      <c r="H4778" s="39"/>
      <c r="I4778" s="39"/>
      <c r="J4778" s="39"/>
      <c r="K4778" s="39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5">
      <c r="A4779" s="52"/>
      <c r="B4779" s="53"/>
      <c r="C4779" s="39"/>
      <c r="D4779" s="39"/>
      <c r="E4779" s="39"/>
      <c r="F4779" s="39"/>
      <c r="G4779" s="39"/>
      <c r="H4779" s="39"/>
      <c r="I4779" s="39"/>
      <c r="J4779" s="39"/>
      <c r="K4779" s="39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5">
      <c r="A4780" s="52"/>
      <c r="B4780" s="53"/>
      <c r="C4780" s="39"/>
      <c r="D4780" s="39"/>
      <c r="E4780" s="39"/>
      <c r="F4780" s="39"/>
      <c r="G4780" s="39"/>
      <c r="H4780" s="39"/>
      <c r="I4780" s="39"/>
      <c r="J4780" s="39"/>
      <c r="K4780" s="39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5">
      <c r="A4781" s="52"/>
      <c r="B4781" s="53"/>
      <c r="C4781" s="39"/>
      <c r="D4781" s="39"/>
      <c r="E4781" s="39"/>
      <c r="F4781" s="39"/>
      <c r="G4781" s="39"/>
      <c r="H4781" s="39"/>
      <c r="I4781" s="39"/>
      <c r="J4781" s="39"/>
      <c r="K4781" s="39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5">
      <c r="A4782" s="52"/>
      <c r="B4782" s="53"/>
      <c r="C4782" s="39"/>
      <c r="D4782" s="39"/>
      <c r="E4782" s="39"/>
      <c r="F4782" s="39"/>
      <c r="G4782" s="39"/>
      <c r="H4782" s="39"/>
      <c r="I4782" s="39"/>
      <c r="J4782" s="39"/>
      <c r="K4782" s="39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5">
      <c r="A4783" s="52"/>
      <c r="B4783" s="53"/>
      <c r="C4783" s="39"/>
      <c r="D4783" s="39"/>
      <c r="E4783" s="39"/>
      <c r="F4783" s="39"/>
      <c r="G4783" s="39"/>
      <c r="H4783" s="39"/>
      <c r="I4783" s="39"/>
      <c r="J4783" s="39"/>
      <c r="K4783" s="39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5">
      <c r="A4784" s="52"/>
      <c r="B4784" s="53"/>
      <c r="C4784" s="39"/>
      <c r="D4784" s="39"/>
      <c r="E4784" s="39"/>
      <c r="F4784" s="39"/>
      <c r="G4784" s="39"/>
      <c r="H4784" s="39"/>
      <c r="I4784" s="39"/>
      <c r="J4784" s="39"/>
      <c r="K4784" s="39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5">
      <c r="A4785" s="52"/>
      <c r="B4785" s="53"/>
      <c r="C4785" s="39"/>
      <c r="D4785" s="39"/>
      <c r="E4785" s="39"/>
      <c r="F4785" s="39"/>
      <c r="G4785" s="39"/>
      <c r="H4785" s="39"/>
      <c r="I4785" s="39"/>
      <c r="J4785" s="39"/>
      <c r="K4785" s="39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5">
      <c r="A4786" s="52"/>
      <c r="B4786" s="53"/>
      <c r="C4786" s="39"/>
      <c r="D4786" s="39"/>
      <c r="E4786" s="39"/>
      <c r="F4786" s="39"/>
      <c r="G4786" s="39"/>
      <c r="H4786" s="39"/>
      <c r="I4786" s="39"/>
      <c r="J4786" s="39"/>
      <c r="K4786" s="39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5">
      <c r="A4787" s="52"/>
      <c r="B4787" s="53"/>
      <c r="C4787" s="39"/>
      <c r="D4787" s="39"/>
      <c r="E4787" s="39"/>
      <c r="F4787" s="39"/>
      <c r="G4787" s="39"/>
      <c r="H4787" s="39"/>
      <c r="I4787" s="39"/>
      <c r="J4787" s="39"/>
      <c r="K4787" s="39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5">
      <c r="A4788" s="52"/>
      <c r="B4788" s="53"/>
      <c r="C4788" s="39"/>
      <c r="D4788" s="39"/>
      <c r="E4788" s="39"/>
      <c r="F4788" s="39"/>
      <c r="G4788" s="39"/>
      <c r="H4788" s="39"/>
      <c r="I4788" s="39"/>
      <c r="J4788" s="39"/>
      <c r="K4788" s="39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5">
      <c r="A4789" s="52"/>
      <c r="B4789" s="53"/>
      <c r="C4789" s="39"/>
      <c r="D4789" s="39"/>
      <c r="E4789" s="39"/>
      <c r="F4789" s="39"/>
      <c r="G4789" s="39"/>
      <c r="H4789" s="39"/>
      <c r="I4789" s="39"/>
      <c r="J4789" s="39"/>
      <c r="K4789" s="39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5">
      <c r="A4790" s="52"/>
      <c r="B4790" s="53"/>
      <c r="C4790" s="39"/>
      <c r="D4790" s="39"/>
      <c r="E4790" s="39"/>
      <c r="F4790" s="39"/>
      <c r="G4790" s="39"/>
      <c r="H4790" s="39"/>
      <c r="I4790" s="39"/>
      <c r="J4790" s="39"/>
      <c r="K4790" s="39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5">
      <c r="A4791" s="52"/>
      <c r="B4791" s="53"/>
      <c r="C4791" s="39"/>
      <c r="D4791" s="39"/>
      <c r="E4791" s="39"/>
      <c r="F4791" s="39"/>
      <c r="G4791" s="39"/>
      <c r="H4791" s="39"/>
      <c r="I4791" s="39"/>
      <c r="J4791" s="39"/>
      <c r="K4791" s="39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5">
      <c r="A4792" s="52"/>
      <c r="B4792" s="53"/>
      <c r="C4792" s="39"/>
      <c r="D4792" s="39"/>
      <c r="E4792" s="39"/>
      <c r="F4792" s="39"/>
      <c r="G4792" s="39"/>
      <c r="H4792" s="39"/>
      <c r="I4792" s="39"/>
      <c r="J4792" s="39"/>
      <c r="K4792" s="39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5">
      <c r="A4793" s="52"/>
      <c r="B4793" s="53"/>
      <c r="C4793" s="39"/>
      <c r="D4793" s="39"/>
      <c r="E4793" s="39"/>
      <c r="F4793" s="39"/>
      <c r="G4793" s="39"/>
      <c r="H4793" s="39"/>
      <c r="I4793" s="39"/>
      <c r="J4793" s="39"/>
      <c r="K4793" s="39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5">
      <c r="A4794" s="52"/>
      <c r="B4794" s="53"/>
      <c r="C4794" s="39"/>
      <c r="D4794" s="39"/>
      <c r="E4794" s="39"/>
      <c r="F4794" s="39"/>
      <c r="G4794" s="39"/>
      <c r="H4794" s="39"/>
      <c r="I4794" s="39"/>
      <c r="J4794" s="39"/>
      <c r="K4794" s="39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5">
      <c r="A4795" s="52"/>
      <c r="B4795" s="53"/>
      <c r="C4795" s="39"/>
      <c r="D4795" s="39"/>
      <c r="E4795" s="39"/>
      <c r="F4795" s="39"/>
      <c r="G4795" s="39"/>
      <c r="H4795" s="39"/>
      <c r="I4795" s="39"/>
      <c r="J4795" s="39"/>
      <c r="K4795" s="39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5">
      <c r="A4796" s="52"/>
      <c r="B4796" s="53"/>
      <c r="C4796" s="39"/>
      <c r="D4796" s="39"/>
      <c r="E4796" s="39"/>
      <c r="F4796" s="39"/>
      <c r="G4796" s="39"/>
      <c r="H4796" s="39"/>
      <c r="I4796" s="39"/>
      <c r="J4796" s="39"/>
      <c r="K4796" s="39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5">
      <c r="A4797" s="52"/>
      <c r="B4797" s="53"/>
      <c r="C4797" s="39"/>
      <c r="D4797" s="39"/>
      <c r="E4797" s="39"/>
      <c r="F4797" s="39"/>
      <c r="G4797" s="39"/>
      <c r="H4797" s="39"/>
      <c r="I4797" s="39"/>
      <c r="J4797" s="39"/>
      <c r="K4797" s="39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5">
      <c r="A4798" s="52"/>
      <c r="B4798" s="53"/>
      <c r="C4798" s="39"/>
      <c r="D4798" s="39"/>
      <c r="E4798" s="39"/>
      <c r="F4798" s="39"/>
      <c r="G4798" s="39"/>
      <c r="H4798" s="39"/>
      <c r="I4798" s="39"/>
      <c r="J4798" s="39"/>
      <c r="K4798" s="39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5">
      <c r="A4799" s="52"/>
      <c r="B4799" s="53"/>
      <c r="C4799" s="39"/>
      <c r="D4799" s="39"/>
      <c r="E4799" s="39"/>
      <c r="F4799" s="39"/>
      <c r="G4799" s="39"/>
      <c r="H4799" s="39"/>
      <c r="I4799" s="39"/>
      <c r="J4799" s="39"/>
      <c r="K4799" s="39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5">
      <c r="A4800" s="52"/>
      <c r="B4800" s="53"/>
      <c r="C4800" s="39"/>
      <c r="D4800" s="39"/>
      <c r="E4800" s="39"/>
      <c r="F4800" s="39"/>
      <c r="G4800" s="39"/>
      <c r="H4800" s="39"/>
      <c r="I4800" s="39"/>
      <c r="J4800" s="39"/>
      <c r="K4800" s="39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5">
      <c r="A4801" s="52"/>
      <c r="B4801" s="53"/>
      <c r="C4801" s="39"/>
      <c r="D4801" s="39"/>
      <c r="E4801" s="39"/>
      <c r="F4801" s="39"/>
      <c r="G4801" s="39"/>
      <c r="H4801" s="39"/>
      <c r="I4801" s="39"/>
      <c r="J4801" s="39"/>
      <c r="K4801" s="39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5">
      <c r="A4802" s="52"/>
      <c r="B4802" s="53"/>
      <c r="C4802" s="39"/>
      <c r="D4802" s="39"/>
      <c r="E4802" s="39"/>
      <c r="F4802" s="39"/>
      <c r="G4802" s="39"/>
      <c r="H4802" s="39"/>
      <c r="I4802" s="39"/>
      <c r="J4802" s="39"/>
      <c r="K4802" s="39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5">
      <c r="A4803" s="52"/>
      <c r="B4803" s="53"/>
      <c r="C4803" s="39"/>
      <c r="D4803" s="39"/>
      <c r="E4803" s="39"/>
      <c r="F4803" s="39"/>
      <c r="G4803" s="39"/>
      <c r="H4803" s="39"/>
      <c r="I4803" s="39"/>
      <c r="J4803" s="39"/>
      <c r="K4803" s="39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5">
      <c r="A4804" s="52"/>
      <c r="B4804" s="53"/>
      <c r="C4804" s="39"/>
      <c r="D4804" s="39"/>
      <c r="E4804" s="39"/>
      <c r="F4804" s="39"/>
      <c r="G4804" s="39"/>
      <c r="H4804" s="39"/>
      <c r="I4804" s="39"/>
      <c r="J4804" s="39"/>
      <c r="K4804" s="39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5">
      <c r="A4805" s="52"/>
      <c r="B4805" s="53"/>
      <c r="C4805" s="39"/>
      <c r="D4805" s="39"/>
      <c r="E4805" s="39"/>
      <c r="F4805" s="39"/>
      <c r="G4805" s="39"/>
      <c r="H4805" s="39"/>
      <c r="I4805" s="39"/>
      <c r="J4805" s="39"/>
      <c r="K4805" s="39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5">
      <c r="A4806" s="52"/>
      <c r="B4806" s="53"/>
      <c r="C4806" s="39"/>
      <c r="D4806" s="39"/>
      <c r="E4806" s="39"/>
      <c r="F4806" s="39"/>
      <c r="G4806" s="39"/>
      <c r="H4806" s="39"/>
      <c r="I4806" s="39"/>
      <c r="J4806" s="39"/>
      <c r="K4806" s="39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5">
      <c r="A4807" s="52"/>
      <c r="B4807" s="53"/>
      <c r="C4807" s="39"/>
      <c r="D4807" s="39"/>
      <c r="E4807" s="39"/>
      <c r="F4807" s="39"/>
      <c r="G4807" s="39"/>
      <c r="H4807" s="39"/>
      <c r="I4807" s="39"/>
      <c r="J4807" s="39"/>
      <c r="K4807" s="39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5">
      <c r="A4808" s="52"/>
      <c r="B4808" s="53"/>
      <c r="C4808" s="39"/>
      <c r="D4808" s="39"/>
      <c r="E4808" s="39"/>
      <c r="F4808" s="39"/>
      <c r="G4808" s="39"/>
      <c r="H4808" s="39"/>
      <c r="I4808" s="39"/>
      <c r="J4808" s="39"/>
      <c r="K4808" s="39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5">
      <c r="A4809" s="52"/>
      <c r="B4809" s="53"/>
      <c r="C4809" s="39"/>
      <c r="D4809" s="39"/>
      <c r="E4809" s="39"/>
      <c r="F4809" s="39"/>
      <c r="G4809" s="39"/>
      <c r="H4809" s="39"/>
      <c r="I4809" s="39"/>
      <c r="J4809" s="39"/>
      <c r="K4809" s="39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5">
      <c r="A4810" s="52"/>
      <c r="B4810" s="53"/>
      <c r="C4810" s="39"/>
      <c r="D4810" s="39"/>
      <c r="E4810" s="39"/>
      <c r="F4810" s="39"/>
      <c r="G4810" s="39"/>
      <c r="H4810" s="39"/>
      <c r="I4810" s="39"/>
      <c r="J4810" s="39"/>
      <c r="K4810" s="39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5">
      <c r="A4811" s="52"/>
      <c r="B4811" s="53"/>
      <c r="C4811" s="39"/>
      <c r="D4811" s="39"/>
      <c r="E4811" s="39"/>
      <c r="F4811" s="39"/>
      <c r="G4811" s="39"/>
      <c r="H4811" s="39"/>
      <c r="I4811" s="39"/>
      <c r="J4811" s="39"/>
      <c r="K4811" s="39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5">
      <c r="A4812" s="52"/>
      <c r="B4812" s="53"/>
      <c r="C4812" s="39"/>
      <c r="D4812" s="39"/>
      <c r="E4812" s="39"/>
      <c r="F4812" s="39"/>
      <c r="G4812" s="39"/>
      <c r="H4812" s="39"/>
      <c r="I4812" s="39"/>
      <c r="J4812" s="39"/>
      <c r="K4812" s="39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5">
      <c r="A4813" s="52"/>
      <c r="B4813" s="53"/>
      <c r="C4813" s="39"/>
      <c r="D4813" s="39"/>
      <c r="E4813" s="39"/>
      <c r="F4813" s="39"/>
      <c r="G4813" s="39"/>
      <c r="H4813" s="39"/>
      <c r="I4813" s="39"/>
      <c r="J4813" s="39"/>
      <c r="K4813" s="39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5">
      <c r="A4814" s="52"/>
      <c r="B4814" s="53"/>
      <c r="C4814" s="39"/>
      <c r="D4814" s="39"/>
      <c r="E4814" s="39"/>
      <c r="F4814" s="39"/>
      <c r="G4814" s="39"/>
      <c r="H4814" s="39"/>
      <c r="I4814" s="39"/>
      <c r="J4814" s="39"/>
      <c r="K4814" s="39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5">
      <c r="A4815" s="52"/>
      <c r="B4815" s="53"/>
      <c r="C4815" s="39"/>
      <c r="D4815" s="39"/>
      <c r="E4815" s="39"/>
      <c r="F4815" s="39"/>
      <c r="G4815" s="39"/>
      <c r="H4815" s="39"/>
      <c r="I4815" s="39"/>
      <c r="J4815" s="39"/>
      <c r="K4815" s="39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5">
      <c r="A4816" s="52"/>
      <c r="B4816" s="53"/>
      <c r="C4816" s="39"/>
      <c r="D4816" s="39"/>
      <c r="E4816" s="39"/>
      <c r="F4816" s="39"/>
      <c r="G4816" s="39"/>
      <c r="H4816" s="39"/>
      <c r="I4816" s="39"/>
      <c r="J4816" s="39"/>
      <c r="K4816" s="39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5">
      <c r="A4817" s="52"/>
      <c r="B4817" s="53"/>
      <c r="C4817" s="39"/>
      <c r="D4817" s="39"/>
      <c r="E4817" s="39"/>
      <c r="F4817" s="39"/>
      <c r="G4817" s="39"/>
      <c r="H4817" s="39"/>
      <c r="I4817" s="39"/>
      <c r="J4817" s="39"/>
      <c r="K4817" s="39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5">
      <c r="A4818" s="52"/>
      <c r="B4818" s="53"/>
      <c r="C4818" s="39"/>
      <c r="D4818" s="39"/>
      <c r="E4818" s="39"/>
      <c r="F4818" s="39"/>
      <c r="G4818" s="39"/>
      <c r="H4818" s="39"/>
      <c r="I4818" s="39"/>
      <c r="J4818" s="39"/>
      <c r="K4818" s="39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5">
      <c r="A4819" s="52"/>
      <c r="B4819" s="53"/>
      <c r="C4819" s="39"/>
      <c r="D4819" s="39"/>
      <c r="E4819" s="39"/>
      <c r="F4819" s="39"/>
      <c r="G4819" s="39"/>
      <c r="H4819" s="39"/>
      <c r="I4819" s="39"/>
      <c r="J4819" s="39"/>
      <c r="K4819" s="39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5">
      <c r="A4820" s="52"/>
      <c r="B4820" s="53"/>
      <c r="C4820" s="39"/>
      <c r="D4820" s="39"/>
      <c r="E4820" s="39"/>
      <c r="F4820" s="39"/>
      <c r="G4820" s="39"/>
      <c r="H4820" s="39"/>
      <c r="I4820" s="39"/>
      <c r="J4820" s="39"/>
      <c r="K4820" s="39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5">
      <c r="A4821" s="52"/>
      <c r="B4821" s="53"/>
      <c r="C4821" s="39"/>
      <c r="D4821" s="39"/>
      <c r="E4821" s="39"/>
      <c r="F4821" s="39"/>
      <c r="G4821" s="39"/>
      <c r="H4821" s="39"/>
      <c r="I4821" s="39"/>
      <c r="J4821" s="39"/>
      <c r="K4821" s="39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5">
      <c r="A4822" s="52"/>
      <c r="B4822" s="53"/>
      <c r="C4822" s="39"/>
      <c r="D4822" s="39"/>
      <c r="E4822" s="39"/>
      <c r="F4822" s="39"/>
      <c r="G4822" s="39"/>
      <c r="H4822" s="39"/>
      <c r="I4822" s="39"/>
      <c r="J4822" s="39"/>
      <c r="K4822" s="39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5">
      <c r="A4823" s="52"/>
      <c r="B4823" s="53"/>
      <c r="C4823" s="39"/>
      <c r="D4823" s="39"/>
      <c r="E4823" s="39"/>
      <c r="F4823" s="39"/>
      <c r="G4823" s="39"/>
      <c r="H4823" s="39"/>
      <c r="I4823" s="39"/>
      <c r="J4823" s="39"/>
      <c r="K4823" s="39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5">
      <c r="A4824" s="52"/>
      <c r="B4824" s="53"/>
      <c r="C4824" s="39"/>
      <c r="D4824" s="39"/>
      <c r="E4824" s="39"/>
      <c r="F4824" s="39"/>
      <c r="G4824" s="39"/>
      <c r="H4824" s="39"/>
      <c r="I4824" s="39"/>
      <c r="J4824" s="39"/>
      <c r="K4824" s="39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5">
      <c r="A4825" s="52"/>
      <c r="B4825" s="53"/>
      <c r="C4825" s="39"/>
      <c r="D4825" s="39"/>
      <c r="E4825" s="39"/>
      <c r="F4825" s="39"/>
      <c r="G4825" s="39"/>
      <c r="H4825" s="39"/>
      <c r="I4825" s="39"/>
      <c r="J4825" s="39"/>
      <c r="K4825" s="39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5">
      <c r="A4826" s="52"/>
      <c r="B4826" s="53"/>
      <c r="C4826" s="39"/>
      <c r="D4826" s="39"/>
      <c r="E4826" s="39"/>
      <c r="F4826" s="39"/>
      <c r="G4826" s="39"/>
      <c r="H4826" s="39"/>
      <c r="I4826" s="39"/>
      <c r="J4826" s="39"/>
      <c r="K4826" s="39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5">
      <c r="A4827" s="52"/>
      <c r="B4827" s="53"/>
      <c r="C4827" s="39"/>
      <c r="D4827" s="39"/>
      <c r="E4827" s="39"/>
      <c r="F4827" s="39"/>
      <c r="G4827" s="39"/>
      <c r="H4827" s="39"/>
      <c r="I4827" s="39"/>
      <c r="J4827" s="39"/>
      <c r="K4827" s="39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5">
      <c r="A4828" s="52"/>
      <c r="B4828" s="53"/>
      <c r="C4828" s="39"/>
      <c r="D4828" s="39"/>
      <c r="E4828" s="39"/>
      <c r="F4828" s="39"/>
      <c r="G4828" s="39"/>
      <c r="H4828" s="39"/>
      <c r="I4828" s="39"/>
      <c r="J4828" s="39"/>
      <c r="K4828" s="39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5">
      <c r="A4829" s="52"/>
      <c r="B4829" s="53"/>
      <c r="C4829" s="39"/>
      <c r="D4829" s="39"/>
      <c r="E4829" s="39"/>
      <c r="F4829" s="39"/>
      <c r="G4829" s="39"/>
      <c r="H4829" s="39"/>
      <c r="I4829" s="39"/>
      <c r="J4829" s="39"/>
      <c r="K4829" s="39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5">
      <c r="A4830" s="52"/>
      <c r="B4830" s="53"/>
      <c r="C4830" s="39"/>
      <c r="D4830" s="39"/>
      <c r="E4830" s="39"/>
      <c r="F4830" s="39"/>
      <c r="G4830" s="39"/>
      <c r="H4830" s="39"/>
      <c r="I4830" s="39"/>
      <c r="J4830" s="39"/>
      <c r="K4830" s="39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5">
      <c r="A4831" s="52"/>
      <c r="B4831" s="53"/>
      <c r="C4831" s="39"/>
      <c r="D4831" s="39"/>
      <c r="E4831" s="39"/>
      <c r="F4831" s="39"/>
      <c r="G4831" s="39"/>
      <c r="H4831" s="39"/>
      <c r="I4831" s="39"/>
      <c r="J4831" s="39"/>
      <c r="K4831" s="39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5">
      <c r="A4832" s="52"/>
      <c r="B4832" s="53"/>
      <c r="C4832" s="39"/>
      <c r="D4832" s="39"/>
      <c r="E4832" s="39"/>
      <c r="F4832" s="39"/>
      <c r="G4832" s="39"/>
      <c r="H4832" s="39"/>
      <c r="I4832" s="39"/>
      <c r="J4832" s="39"/>
      <c r="K4832" s="39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5">
      <c r="A4833" s="52"/>
      <c r="B4833" s="53"/>
      <c r="C4833" s="39"/>
      <c r="D4833" s="39"/>
      <c r="E4833" s="39"/>
      <c r="F4833" s="39"/>
      <c r="G4833" s="39"/>
      <c r="H4833" s="39"/>
      <c r="I4833" s="39"/>
      <c r="J4833" s="39"/>
      <c r="K4833" s="39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5">
      <c r="A4834" s="52"/>
      <c r="B4834" s="53"/>
      <c r="C4834" s="39"/>
      <c r="D4834" s="39"/>
      <c r="E4834" s="39"/>
      <c r="F4834" s="39"/>
      <c r="G4834" s="39"/>
      <c r="H4834" s="39"/>
      <c r="I4834" s="39"/>
      <c r="J4834" s="39"/>
      <c r="K4834" s="39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5">
      <c r="A4835" s="52"/>
      <c r="B4835" s="53"/>
      <c r="C4835" s="39"/>
      <c r="D4835" s="39"/>
      <c r="E4835" s="39"/>
      <c r="F4835" s="39"/>
      <c r="G4835" s="39"/>
      <c r="H4835" s="39"/>
      <c r="I4835" s="39"/>
      <c r="J4835" s="39"/>
      <c r="K4835" s="39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5">
      <c r="A4836" s="52"/>
      <c r="B4836" s="53"/>
      <c r="C4836" s="39"/>
      <c r="D4836" s="39"/>
      <c r="E4836" s="39"/>
      <c r="F4836" s="39"/>
      <c r="G4836" s="39"/>
      <c r="H4836" s="39"/>
      <c r="I4836" s="39"/>
      <c r="J4836" s="39"/>
      <c r="K4836" s="39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5">
      <c r="A4837" s="52"/>
      <c r="B4837" s="53"/>
      <c r="C4837" s="39"/>
      <c r="D4837" s="39"/>
      <c r="E4837" s="39"/>
      <c r="F4837" s="39"/>
      <c r="G4837" s="39"/>
      <c r="H4837" s="39"/>
      <c r="I4837" s="39"/>
      <c r="J4837" s="39"/>
      <c r="K4837" s="39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5">
      <c r="A4838" s="52"/>
      <c r="B4838" s="53"/>
      <c r="C4838" s="39"/>
      <c r="D4838" s="39"/>
      <c r="E4838" s="39"/>
      <c r="F4838" s="39"/>
      <c r="G4838" s="39"/>
      <c r="H4838" s="39"/>
      <c r="I4838" s="39"/>
      <c r="J4838" s="39"/>
      <c r="K4838" s="39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5">
      <c r="A4839" s="52"/>
      <c r="B4839" s="53"/>
      <c r="C4839" s="39"/>
      <c r="D4839" s="39"/>
      <c r="E4839" s="39"/>
      <c r="F4839" s="39"/>
      <c r="G4839" s="39"/>
      <c r="H4839" s="39"/>
      <c r="I4839" s="39"/>
      <c r="J4839" s="39"/>
      <c r="K4839" s="39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5">
      <c r="A4840" s="52"/>
      <c r="B4840" s="53"/>
      <c r="C4840" s="39"/>
      <c r="D4840" s="39"/>
      <c r="E4840" s="39"/>
      <c r="F4840" s="39"/>
      <c r="G4840" s="39"/>
      <c r="H4840" s="39"/>
      <c r="I4840" s="39"/>
      <c r="J4840" s="39"/>
      <c r="K4840" s="39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5">
      <c r="A4841" s="52"/>
      <c r="B4841" s="53"/>
      <c r="C4841" s="39"/>
      <c r="D4841" s="39"/>
      <c r="E4841" s="39"/>
      <c r="F4841" s="39"/>
      <c r="G4841" s="39"/>
      <c r="H4841" s="39"/>
      <c r="I4841" s="39"/>
      <c r="J4841" s="39"/>
      <c r="K4841" s="39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5">
      <c r="A4842" s="52"/>
      <c r="B4842" s="53"/>
      <c r="C4842" s="39"/>
      <c r="D4842" s="39"/>
      <c r="E4842" s="39"/>
      <c r="F4842" s="39"/>
      <c r="G4842" s="39"/>
      <c r="H4842" s="39"/>
      <c r="I4842" s="39"/>
      <c r="J4842" s="39"/>
      <c r="K4842" s="39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5">
      <c r="A4843" s="52"/>
      <c r="B4843" s="53"/>
      <c r="C4843" s="39"/>
      <c r="D4843" s="39"/>
      <c r="E4843" s="39"/>
      <c r="F4843" s="39"/>
      <c r="G4843" s="39"/>
      <c r="H4843" s="39"/>
      <c r="I4843" s="39"/>
      <c r="J4843" s="39"/>
      <c r="K4843" s="39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5">
      <c r="A4844" s="52"/>
      <c r="B4844" s="53"/>
      <c r="C4844" s="39"/>
      <c r="D4844" s="39"/>
      <c r="E4844" s="39"/>
      <c r="F4844" s="39"/>
      <c r="G4844" s="39"/>
      <c r="H4844" s="39"/>
      <c r="I4844" s="39"/>
      <c r="J4844" s="39"/>
      <c r="K4844" s="39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5">
      <c r="A4845" s="52"/>
      <c r="B4845" s="53"/>
      <c r="C4845" s="39"/>
      <c r="D4845" s="39"/>
      <c r="E4845" s="39"/>
      <c r="F4845" s="39"/>
      <c r="G4845" s="39"/>
      <c r="H4845" s="39"/>
      <c r="I4845" s="39"/>
      <c r="J4845" s="39"/>
      <c r="K4845" s="39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5">
      <c r="A4846" s="52"/>
      <c r="B4846" s="53"/>
      <c r="C4846" s="39"/>
      <c r="D4846" s="39"/>
      <c r="E4846" s="39"/>
      <c r="F4846" s="39"/>
      <c r="G4846" s="39"/>
      <c r="H4846" s="39"/>
      <c r="I4846" s="39"/>
      <c r="J4846" s="39"/>
      <c r="K4846" s="39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5">
      <c r="A4847" s="52"/>
      <c r="B4847" s="53"/>
      <c r="C4847" s="39"/>
      <c r="D4847" s="39"/>
      <c r="E4847" s="39"/>
      <c r="F4847" s="39"/>
      <c r="G4847" s="39"/>
      <c r="H4847" s="39"/>
      <c r="I4847" s="39"/>
      <c r="J4847" s="39"/>
      <c r="K4847" s="39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5">
      <c r="A4848" s="52"/>
      <c r="B4848" s="53"/>
      <c r="C4848" s="39"/>
      <c r="D4848" s="39"/>
      <c r="E4848" s="39"/>
      <c r="F4848" s="39"/>
      <c r="G4848" s="39"/>
      <c r="H4848" s="39"/>
      <c r="I4848" s="39"/>
      <c r="J4848" s="39"/>
      <c r="K4848" s="39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5">
      <c r="A4849" s="52"/>
      <c r="B4849" s="53"/>
      <c r="C4849" s="39"/>
      <c r="D4849" s="39"/>
      <c r="E4849" s="39"/>
      <c r="F4849" s="39"/>
      <c r="G4849" s="39"/>
      <c r="H4849" s="39"/>
      <c r="I4849" s="39"/>
      <c r="J4849" s="39"/>
      <c r="K4849" s="39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5">
      <c r="A4850" s="52"/>
      <c r="B4850" s="53"/>
      <c r="C4850" s="39"/>
      <c r="D4850" s="39"/>
      <c r="E4850" s="39"/>
      <c r="F4850" s="39"/>
      <c r="G4850" s="39"/>
      <c r="H4850" s="39"/>
      <c r="I4850" s="39"/>
      <c r="J4850" s="39"/>
      <c r="K4850" s="39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5">
      <c r="A4851" s="52"/>
      <c r="B4851" s="53"/>
      <c r="C4851" s="39"/>
      <c r="D4851" s="39"/>
      <c r="E4851" s="39"/>
      <c r="F4851" s="39"/>
      <c r="G4851" s="39"/>
      <c r="H4851" s="39"/>
      <c r="I4851" s="39"/>
      <c r="J4851" s="39"/>
      <c r="K4851" s="39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5">
      <c r="A4852" s="52"/>
      <c r="B4852" s="53"/>
      <c r="C4852" s="39"/>
      <c r="D4852" s="39"/>
      <c r="E4852" s="39"/>
      <c r="F4852" s="39"/>
      <c r="G4852" s="39"/>
      <c r="H4852" s="39"/>
      <c r="I4852" s="39"/>
      <c r="J4852" s="39"/>
      <c r="K4852" s="39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5">
      <c r="A4853" s="52"/>
      <c r="B4853" s="53"/>
      <c r="C4853" s="39"/>
      <c r="D4853" s="39"/>
      <c r="E4853" s="39"/>
      <c r="F4853" s="39"/>
      <c r="G4853" s="39"/>
      <c r="H4853" s="39"/>
      <c r="I4853" s="39"/>
      <c r="J4853" s="39"/>
      <c r="K4853" s="39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5">
      <c r="A4854" s="52"/>
      <c r="B4854" s="53"/>
      <c r="C4854" s="39"/>
      <c r="D4854" s="39"/>
      <c r="E4854" s="39"/>
      <c r="F4854" s="39"/>
      <c r="G4854" s="39"/>
      <c r="H4854" s="39"/>
      <c r="I4854" s="39"/>
      <c r="J4854" s="39"/>
      <c r="K4854" s="39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5">
      <c r="A4855" s="52"/>
      <c r="B4855" s="53"/>
      <c r="C4855" s="39"/>
      <c r="D4855" s="39"/>
      <c r="E4855" s="39"/>
      <c r="F4855" s="39"/>
      <c r="G4855" s="39"/>
      <c r="H4855" s="39"/>
      <c r="I4855" s="39"/>
      <c r="J4855" s="39"/>
      <c r="K4855" s="39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5">
      <c r="A4856" s="52"/>
      <c r="B4856" s="53"/>
      <c r="C4856" s="39"/>
      <c r="D4856" s="39"/>
      <c r="E4856" s="39"/>
      <c r="F4856" s="39"/>
      <c r="G4856" s="39"/>
      <c r="H4856" s="39"/>
      <c r="I4856" s="39"/>
      <c r="J4856" s="39"/>
      <c r="K4856" s="39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5">
      <c r="A4857" s="52"/>
      <c r="B4857" s="53"/>
      <c r="C4857" s="39"/>
      <c r="D4857" s="39"/>
      <c r="E4857" s="39"/>
      <c r="F4857" s="39"/>
      <c r="G4857" s="39"/>
      <c r="H4857" s="39"/>
      <c r="I4857" s="39"/>
      <c r="J4857" s="39"/>
      <c r="K4857" s="39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5">
      <c r="A4858" s="52"/>
      <c r="B4858" s="53"/>
      <c r="C4858" s="39"/>
      <c r="D4858" s="39"/>
      <c r="E4858" s="39"/>
      <c r="F4858" s="39"/>
      <c r="G4858" s="39"/>
      <c r="H4858" s="39"/>
      <c r="I4858" s="39"/>
      <c r="J4858" s="39"/>
      <c r="K4858" s="39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5">
      <c r="A4859" s="52"/>
      <c r="B4859" s="53"/>
      <c r="C4859" s="39"/>
      <c r="D4859" s="39"/>
      <c r="E4859" s="39"/>
      <c r="F4859" s="39"/>
      <c r="G4859" s="39"/>
      <c r="H4859" s="39"/>
      <c r="I4859" s="39"/>
      <c r="J4859" s="39"/>
      <c r="K4859" s="39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5">
      <c r="A4860" s="52"/>
      <c r="B4860" s="53"/>
      <c r="C4860" s="39"/>
      <c r="D4860" s="39"/>
      <c r="E4860" s="39"/>
      <c r="F4860" s="39"/>
      <c r="G4860" s="39"/>
      <c r="H4860" s="39"/>
      <c r="I4860" s="39"/>
      <c r="J4860" s="39"/>
      <c r="K4860" s="39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5">
      <c r="A4861" s="52"/>
      <c r="B4861" s="53"/>
      <c r="C4861" s="39"/>
      <c r="D4861" s="39"/>
      <c r="E4861" s="39"/>
      <c r="F4861" s="39"/>
      <c r="G4861" s="39"/>
      <c r="H4861" s="39"/>
      <c r="I4861" s="39"/>
      <c r="J4861" s="39"/>
      <c r="K4861" s="39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5">
      <c r="A4862" s="52"/>
      <c r="B4862" s="53"/>
      <c r="C4862" s="39"/>
      <c r="D4862" s="39"/>
      <c r="E4862" s="39"/>
      <c r="F4862" s="39"/>
      <c r="G4862" s="39"/>
      <c r="H4862" s="39"/>
      <c r="I4862" s="39"/>
      <c r="J4862" s="39"/>
      <c r="K4862" s="39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5">
      <c r="A4863" s="52"/>
      <c r="B4863" s="53"/>
      <c r="C4863" s="39"/>
      <c r="D4863" s="39"/>
      <c r="E4863" s="39"/>
      <c r="F4863" s="39"/>
      <c r="G4863" s="39"/>
      <c r="H4863" s="39"/>
      <c r="I4863" s="39"/>
      <c r="J4863" s="39"/>
      <c r="K4863" s="39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5">
      <c r="A4864" s="52"/>
      <c r="B4864" s="53"/>
      <c r="C4864" s="39"/>
      <c r="D4864" s="39"/>
      <c r="E4864" s="39"/>
      <c r="F4864" s="39"/>
      <c r="G4864" s="39"/>
      <c r="H4864" s="39"/>
      <c r="I4864" s="39"/>
      <c r="J4864" s="39"/>
      <c r="K4864" s="39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5">
      <c r="A4865" s="52"/>
      <c r="B4865" s="53"/>
      <c r="C4865" s="39"/>
      <c r="D4865" s="39"/>
      <c r="E4865" s="39"/>
      <c r="F4865" s="39"/>
      <c r="G4865" s="39"/>
      <c r="H4865" s="39"/>
      <c r="I4865" s="39"/>
      <c r="J4865" s="39"/>
      <c r="K4865" s="39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5">
      <c r="A4866" s="52"/>
      <c r="B4866" s="53"/>
      <c r="C4866" s="39"/>
      <c r="D4866" s="39"/>
      <c r="E4866" s="39"/>
      <c r="F4866" s="39"/>
      <c r="G4866" s="39"/>
      <c r="H4866" s="39"/>
      <c r="I4866" s="39"/>
      <c r="J4866" s="39"/>
      <c r="K4866" s="39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5">
      <c r="A4867" s="52"/>
      <c r="B4867" s="53"/>
      <c r="C4867" s="39"/>
      <c r="D4867" s="39"/>
      <c r="E4867" s="39"/>
      <c r="F4867" s="39"/>
      <c r="G4867" s="39"/>
      <c r="H4867" s="39"/>
      <c r="I4867" s="39"/>
      <c r="J4867" s="39"/>
      <c r="K4867" s="39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5">
      <c r="A4868" s="52"/>
      <c r="B4868" s="53"/>
      <c r="C4868" s="39"/>
      <c r="D4868" s="39"/>
      <c r="E4868" s="39"/>
      <c r="F4868" s="39"/>
      <c r="G4868" s="39"/>
      <c r="H4868" s="39"/>
      <c r="I4868" s="39"/>
      <c r="J4868" s="39"/>
      <c r="K4868" s="39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5">
      <c r="A4869" s="52"/>
      <c r="B4869" s="53"/>
      <c r="C4869" s="39"/>
      <c r="D4869" s="39"/>
      <c r="E4869" s="39"/>
      <c r="F4869" s="39"/>
      <c r="G4869" s="39"/>
      <c r="H4869" s="39"/>
      <c r="I4869" s="39"/>
      <c r="J4869" s="39"/>
      <c r="K4869" s="39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5">
      <c r="A4870" s="52"/>
      <c r="B4870" s="53"/>
      <c r="C4870" s="39"/>
      <c r="D4870" s="39"/>
      <c r="E4870" s="39"/>
      <c r="F4870" s="39"/>
      <c r="G4870" s="39"/>
      <c r="H4870" s="39"/>
      <c r="I4870" s="39"/>
      <c r="J4870" s="39"/>
      <c r="K4870" s="39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5">
      <c r="A4871" s="52"/>
      <c r="B4871" s="53"/>
      <c r="C4871" s="39"/>
      <c r="D4871" s="39"/>
      <c r="E4871" s="39"/>
      <c r="F4871" s="39"/>
      <c r="G4871" s="39"/>
      <c r="H4871" s="39"/>
      <c r="I4871" s="39"/>
      <c r="J4871" s="39"/>
      <c r="K4871" s="39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5">
      <c r="A4872" s="52"/>
      <c r="B4872" s="53"/>
      <c r="C4872" s="39"/>
      <c r="D4872" s="39"/>
      <c r="E4872" s="39"/>
      <c r="F4872" s="39"/>
      <c r="G4872" s="39"/>
      <c r="H4872" s="39"/>
      <c r="I4872" s="39"/>
      <c r="J4872" s="39"/>
      <c r="K4872" s="39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5">
      <c r="A4873" s="52"/>
      <c r="B4873" s="53"/>
      <c r="C4873" s="39"/>
      <c r="D4873" s="39"/>
      <c r="E4873" s="39"/>
      <c r="F4873" s="39"/>
      <c r="G4873" s="39"/>
      <c r="H4873" s="39"/>
      <c r="I4873" s="39"/>
      <c r="J4873" s="39"/>
      <c r="K4873" s="39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5">
      <c r="A4874" s="52"/>
      <c r="B4874" s="53"/>
      <c r="C4874" s="39"/>
      <c r="D4874" s="39"/>
      <c r="E4874" s="39"/>
      <c r="F4874" s="39"/>
      <c r="G4874" s="39"/>
      <c r="H4874" s="39"/>
      <c r="I4874" s="39"/>
      <c r="J4874" s="39"/>
      <c r="K4874" s="39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5">
      <c r="A4875" s="52"/>
      <c r="B4875" s="53"/>
      <c r="C4875" s="39"/>
      <c r="D4875" s="39"/>
      <c r="E4875" s="39"/>
      <c r="F4875" s="39"/>
      <c r="G4875" s="39"/>
      <c r="H4875" s="39"/>
      <c r="I4875" s="39"/>
      <c r="J4875" s="39"/>
      <c r="K4875" s="39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5">
      <c r="A4876" s="52"/>
      <c r="B4876" s="53"/>
      <c r="C4876" s="39"/>
      <c r="D4876" s="39"/>
      <c r="E4876" s="39"/>
      <c r="F4876" s="39"/>
      <c r="G4876" s="39"/>
      <c r="H4876" s="39"/>
      <c r="I4876" s="39"/>
      <c r="J4876" s="39"/>
      <c r="K4876" s="39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5">
      <c r="A4877" s="52"/>
      <c r="B4877" s="53"/>
      <c r="C4877" s="39"/>
      <c r="D4877" s="39"/>
      <c r="E4877" s="39"/>
      <c r="F4877" s="39"/>
      <c r="G4877" s="39"/>
      <c r="H4877" s="39"/>
      <c r="I4877" s="39"/>
      <c r="J4877" s="39"/>
      <c r="K4877" s="39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5">
      <c r="A4878" s="52"/>
      <c r="B4878" s="53"/>
      <c r="C4878" s="39"/>
      <c r="D4878" s="39"/>
      <c r="E4878" s="39"/>
      <c r="F4878" s="39"/>
      <c r="G4878" s="39"/>
      <c r="H4878" s="39"/>
      <c r="I4878" s="39"/>
      <c r="J4878" s="39"/>
      <c r="K4878" s="39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5">
      <c r="A4879" s="52"/>
      <c r="B4879" s="53"/>
      <c r="C4879" s="39"/>
      <c r="D4879" s="39"/>
      <c r="E4879" s="39"/>
      <c r="F4879" s="39"/>
      <c r="G4879" s="39"/>
      <c r="H4879" s="39"/>
      <c r="I4879" s="39"/>
      <c r="J4879" s="39"/>
      <c r="K4879" s="39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5">
      <c r="A4880" s="52"/>
      <c r="B4880" s="53"/>
      <c r="C4880" s="39"/>
      <c r="D4880" s="39"/>
      <c r="E4880" s="39"/>
      <c r="F4880" s="39"/>
      <c r="G4880" s="39"/>
      <c r="H4880" s="39"/>
      <c r="I4880" s="39"/>
      <c r="J4880" s="39"/>
      <c r="K4880" s="39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5">
      <c r="A4881" s="52"/>
      <c r="B4881" s="53"/>
      <c r="C4881" s="39"/>
      <c r="D4881" s="39"/>
      <c r="E4881" s="39"/>
      <c r="F4881" s="39"/>
      <c r="G4881" s="39"/>
      <c r="H4881" s="39"/>
      <c r="I4881" s="39"/>
      <c r="J4881" s="39"/>
      <c r="K4881" s="39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5">
      <c r="A4882" s="52"/>
      <c r="B4882" s="53"/>
      <c r="C4882" s="39"/>
      <c r="D4882" s="39"/>
      <c r="E4882" s="39"/>
      <c r="F4882" s="39"/>
      <c r="G4882" s="39"/>
      <c r="H4882" s="39"/>
      <c r="I4882" s="39"/>
      <c r="J4882" s="39"/>
      <c r="K4882" s="39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5">
      <c r="A4883" s="52"/>
      <c r="B4883" s="53"/>
      <c r="C4883" s="39"/>
      <c r="D4883" s="39"/>
      <c r="E4883" s="39"/>
      <c r="F4883" s="39"/>
      <c r="G4883" s="39"/>
      <c r="H4883" s="39"/>
      <c r="I4883" s="39"/>
      <c r="J4883" s="39"/>
      <c r="K4883" s="39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5">
      <c r="A4884" s="52"/>
      <c r="B4884" s="53"/>
      <c r="C4884" s="39"/>
      <c r="D4884" s="39"/>
      <c r="E4884" s="39"/>
      <c r="F4884" s="39"/>
      <c r="G4884" s="39"/>
      <c r="H4884" s="39"/>
      <c r="I4884" s="39"/>
      <c r="J4884" s="39"/>
      <c r="K4884" s="39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5">
      <c r="A4885" s="52"/>
      <c r="B4885" s="53"/>
      <c r="C4885" s="39"/>
      <c r="D4885" s="39"/>
      <c r="E4885" s="39"/>
      <c r="F4885" s="39"/>
      <c r="G4885" s="39"/>
      <c r="H4885" s="39"/>
      <c r="I4885" s="39"/>
      <c r="J4885" s="39"/>
      <c r="K4885" s="39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5">
      <c r="A4886" s="52"/>
      <c r="B4886" s="53"/>
      <c r="C4886" s="39"/>
      <c r="D4886" s="39"/>
      <c r="E4886" s="39"/>
      <c r="F4886" s="39"/>
      <c r="G4886" s="39"/>
      <c r="H4886" s="39"/>
      <c r="I4886" s="39"/>
      <c r="J4886" s="39"/>
      <c r="K4886" s="39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5">
      <c r="A4887" s="52"/>
      <c r="B4887" s="53"/>
      <c r="C4887" s="39"/>
      <c r="D4887" s="39"/>
      <c r="E4887" s="39"/>
      <c r="F4887" s="39"/>
      <c r="G4887" s="39"/>
      <c r="H4887" s="39"/>
      <c r="I4887" s="39"/>
      <c r="J4887" s="39"/>
      <c r="K4887" s="39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5">
      <c r="A4888" s="52"/>
      <c r="B4888" s="53"/>
      <c r="C4888" s="39"/>
      <c r="D4888" s="39"/>
      <c r="E4888" s="39"/>
      <c r="F4888" s="39"/>
      <c r="G4888" s="39"/>
      <c r="H4888" s="39"/>
      <c r="I4888" s="39"/>
      <c r="J4888" s="39"/>
      <c r="K4888" s="39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5">
      <c r="A4889" s="52"/>
      <c r="B4889" s="53"/>
      <c r="C4889" s="39"/>
      <c r="D4889" s="39"/>
      <c r="E4889" s="39"/>
      <c r="F4889" s="39"/>
      <c r="G4889" s="39"/>
      <c r="H4889" s="39"/>
      <c r="I4889" s="39"/>
      <c r="J4889" s="39"/>
      <c r="K4889" s="39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5">
      <c r="A4890" s="52"/>
      <c r="B4890" s="53"/>
      <c r="C4890" s="39"/>
      <c r="D4890" s="39"/>
      <c r="E4890" s="39"/>
      <c r="F4890" s="39"/>
      <c r="G4890" s="39"/>
      <c r="H4890" s="39"/>
      <c r="I4890" s="39"/>
      <c r="J4890" s="39"/>
      <c r="K4890" s="39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5">
      <c r="A4891" s="52"/>
      <c r="B4891" s="53"/>
      <c r="C4891" s="39"/>
      <c r="D4891" s="39"/>
      <c r="E4891" s="39"/>
      <c r="F4891" s="39"/>
      <c r="G4891" s="39"/>
      <c r="H4891" s="39"/>
      <c r="I4891" s="39"/>
      <c r="J4891" s="39"/>
      <c r="K4891" s="39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5">
      <c r="A4892" s="52"/>
      <c r="B4892" s="53"/>
      <c r="C4892" s="39"/>
      <c r="D4892" s="39"/>
      <c r="E4892" s="39"/>
      <c r="F4892" s="39"/>
      <c r="G4892" s="39"/>
      <c r="H4892" s="39"/>
      <c r="I4892" s="39"/>
      <c r="J4892" s="39"/>
      <c r="K4892" s="39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5">
      <c r="A4893" s="52"/>
      <c r="B4893" s="53"/>
      <c r="C4893" s="39"/>
      <c r="D4893" s="39"/>
      <c r="E4893" s="39"/>
      <c r="F4893" s="39"/>
      <c r="G4893" s="39"/>
      <c r="H4893" s="39"/>
      <c r="I4893" s="39"/>
      <c r="J4893" s="39"/>
      <c r="K4893" s="39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5">
      <c r="A4894" s="52"/>
      <c r="B4894" s="53"/>
      <c r="C4894" s="39"/>
      <c r="D4894" s="39"/>
      <c r="E4894" s="39"/>
      <c r="F4894" s="39"/>
      <c r="G4894" s="39"/>
      <c r="H4894" s="39"/>
      <c r="I4894" s="39"/>
      <c r="J4894" s="39"/>
      <c r="K4894" s="39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5">
      <c r="A4895" s="52"/>
      <c r="B4895" s="53"/>
      <c r="C4895" s="39"/>
      <c r="D4895" s="39"/>
      <c r="E4895" s="39"/>
      <c r="F4895" s="39"/>
      <c r="G4895" s="39"/>
      <c r="H4895" s="39"/>
      <c r="I4895" s="39"/>
      <c r="J4895" s="39"/>
      <c r="K4895" s="39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5">
      <c r="A4896" s="52"/>
      <c r="B4896" s="53"/>
      <c r="C4896" s="39"/>
      <c r="D4896" s="39"/>
      <c r="E4896" s="39"/>
      <c r="F4896" s="39"/>
      <c r="G4896" s="39"/>
      <c r="H4896" s="39"/>
      <c r="I4896" s="39"/>
      <c r="J4896" s="39"/>
      <c r="K4896" s="39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5">
      <c r="A4897" s="52"/>
      <c r="B4897" s="53"/>
      <c r="C4897" s="39"/>
      <c r="D4897" s="39"/>
      <c r="E4897" s="39"/>
      <c r="F4897" s="39"/>
      <c r="G4897" s="39"/>
      <c r="H4897" s="39"/>
      <c r="I4897" s="39"/>
      <c r="J4897" s="39"/>
      <c r="K4897" s="39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5">
      <c r="A4898" s="52"/>
      <c r="B4898" s="53"/>
      <c r="C4898" s="39"/>
      <c r="D4898" s="39"/>
      <c r="E4898" s="39"/>
      <c r="F4898" s="39"/>
      <c r="G4898" s="39"/>
      <c r="H4898" s="39"/>
      <c r="I4898" s="39"/>
      <c r="J4898" s="39"/>
      <c r="K4898" s="39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5">
      <c r="A4899" s="52"/>
      <c r="B4899" s="53"/>
      <c r="C4899" s="39"/>
      <c r="D4899" s="39"/>
      <c r="E4899" s="39"/>
      <c r="F4899" s="39"/>
      <c r="G4899" s="39"/>
      <c r="H4899" s="39"/>
      <c r="I4899" s="39"/>
      <c r="J4899" s="39"/>
      <c r="K4899" s="39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5">
      <c r="A4900" s="52"/>
      <c r="B4900" s="53"/>
      <c r="C4900" s="39"/>
      <c r="D4900" s="39"/>
      <c r="E4900" s="39"/>
      <c r="F4900" s="39"/>
      <c r="G4900" s="39"/>
      <c r="H4900" s="39"/>
      <c r="I4900" s="39"/>
      <c r="J4900" s="39"/>
      <c r="K4900" s="39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5">
      <c r="A4901" s="52"/>
      <c r="B4901" s="53"/>
      <c r="C4901" s="39"/>
      <c r="D4901" s="39"/>
      <c r="E4901" s="39"/>
      <c r="F4901" s="39"/>
      <c r="G4901" s="39"/>
      <c r="H4901" s="39"/>
      <c r="I4901" s="39"/>
      <c r="J4901" s="39"/>
      <c r="K4901" s="39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5">
      <c r="A4902" s="52"/>
      <c r="B4902" s="53"/>
      <c r="C4902" s="39"/>
      <c r="D4902" s="39"/>
      <c r="E4902" s="39"/>
      <c r="F4902" s="39"/>
      <c r="G4902" s="39"/>
      <c r="H4902" s="39"/>
      <c r="I4902" s="39"/>
      <c r="J4902" s="39"/>
      <c r="K4902" s="39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5">
      <c r="A4903" s="52"/>
      <c r="B4903" s="53"/>
      <c r="C4903" s="39"/>
      <c r="D4903" s="39"/>
      <c r="E4903" s="39"/>
      <c r="F4903" s="39"/>
      <c r="G4903" s="39"/>
      <c r="H4903" s="39"/>
      <c r="I4903" s="39"/>
      <c r="J4903" s="39"/>
      <c r="K4903" s="39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5">
      <c r="A4904" s="52"/>
      <c r="B4904" s="53"/>
      <c r="C4904" s="39"/>
      <c r="D4904" s="39"/>
      <c r="E4904" s="39"/>
      <c r="F4904" s="39"/>
      <c r="G4904" s="39"/>
      <c r="H4904" s="39"/>
      <c r="I4904" s="39"/>
      <c r="J4904" s="39"/>
      <c r="K4904" s="39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5">
      <c r="A4905" s="52"/>
      <c r="B4905" s="53"/>
      <c r="C4905" s="39"/>
      <c r="D4905" s="39"/>
      <c r="E4905" s="39"/>
      <c r="F4905" s="39"/>
      <c r="G4905" s="39"/>
      <c r="H4905" s="39"/>
      <c r="I4905" s="39"/>
      <c r="J4905" s="39"/>
      <c r="K4905" s="39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5">
      <c r="A4906" s="52"/>
      <c r="B4906" s="53"/>
      <c r="C4906" s="39"/>
      <c r="D4906" s="39"/>
      <c r="E4906" s="39"/>
      <c r="F4906" s="39"/>
      <c r="G4906" s="39"/>
      <c r="H4906" s="39"/>
      <c r="I4906" s="39"/>
      <c r="J4906" s="39"/>
      <c r="K4906" s="39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5">
      <c r="A4907" s="52"/>
      <c r="B4907" s="53"/>
      <c r="C4907" s="39"/>
      <c r="D4907" s="39"/>
      <c r="E4907" s="39"/>
      <c r="F4907" s="39"/>
      <c r="G4907" s="39"/>
      <c r="H4907" s="39"/>
      <c r="I4907" s="39"/>
      <c r="J4907" s="39"/>
      <c r="K4907" s="39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5">
      <c r="A4908" s="52"/>
      <c r="B4908" s="53"/>
      <c r="C4908" s="39"/>
      <c r="D4908" s="39"/>
      <c r="E4908" s="39"/>
      <c r="F4908" s="39"/>
      <c r="G4908" s="39"/>
      <c r="H4908" s="39"/>
      <c r="I4908" s="39"/>
      <c r="J4908" s="39"/>
      <c r="K4908" s="39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5">
      <c r="A4909" s="52"/>
      <c r="B4909" s="53"/>
      <c r="C4909" s="39"/>
      <c r="D4909" s="39"/>
      <c r="E4909" s="39"/>
      <c r="F4909" s="39"/>
      <c r="G4909" s="39"/>
      <c r="H4909" s="39"/>
      <c r="I4909" s="39"/>
      <c r="J4909" s="39"/>
      <c r="K4909" s="39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5">
      <c r="A4910" s="52"/>
      <c r="B4910" s="53"/>
      <c r="C4910" s="39"/>
      <c r="D4910" s="39"/>
      <c r="E4910" s="39"/>
      <c r="F4910" s="39"/>
      <c r="G4910" s="39"/>
      <c r="H4910" s="39"/>
      <c r="I4910" s="39"/>
      <c r="J4910" s="39"/>
      <c r="K4910" s="39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5">
      <c r="A4911" s="52"/>
      <c r="B4911" s="53"/>
      <c r="C4911" s="39"/>
      <c r="D4911" s="39"/>
      <c r="E4911" s="39"/>
      <c r="F4911" s="39"/>
      <c r="G4911" s="39"/>
      <c r="H4911" s="39"/>
      <c r="I4911" s="39"/>
      <c r="J4911" s="39"/>
      <c r="K4911" s="39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5">
      <c r="A4912" s="52"/>
      <c r="B4912" s="53"/>
      <c r="C4912" s="39"/>
      <c r="D4912" s="39"/>
      <c r="E4912" s="39"/>
      <c r="F4912" s="39"/>
      <c r="G4912" s="39"/>
      <c r="H4912" s="39"/>
      <c r="I4912" s="39"/>
      <c r="J4912" s="39"/>
      <c r="K4912" s="39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5">
      <c r="A4913" s="52"/>
      <c r="B4913" s="53"/>
      <c r="C4913" s="39"/>
      <c r="D4913" s="39"/>
      <c r="E4913" s="39"/>
      <c r="F4913" s="39"/>
      <c r="G4913" s="39"/>
      <c r="H4913" s="39"/>
      <c r="I4913" s="39"/>
      <c r="J4913" s="39"/>
      <c r="K4913" s="39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5">
      <c r="A4914" s="52"/>
      <c r="B4914" s="53"/>
      <c r="C4914" s="39"/>
      <c r="D4914" s="39"/>
      <c r="E4914" s="39"/>
      <c r="F4914" s="39"/>
      <c r="G4914" s="39"/>
      <c r="H4914" s="39"/>
      <c r="I4914" s="39"/>
      <c r="J4914" s="39"/>
      <c r="K4914" s="39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5">
      <c r="A4915" s="52"/>
      <c r="B4915" s="53"/>
      <c r="C4915" s="39"/>
      <c r="D4915" s="39"/>
      <c r="E4915" s="39"/>
      <c r="F4915" s="39"/>
      <c r="G4915" s="39"/>
      <c r="H4915" s="39"/>
      <c r="I4915" s="39"/>
      <c r="J4915" s="39"/>
      <c r="K4915" s="39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5">
      <c r="A4916" s="52"/>
      <c r="B4916" s="53"/>
      <c r="C4916" s="39"/>
      <c r="D4916" s="39"/>
      <c r="E4916" s="39"/>
      <c r="F4916" s="39"/>
      <c r="G4916" s="39"/>
      <c r="H4916" s="39"/>
      <c r="I4916" s="39"/>
      <c r="J4916" s="39"/>
      <c r="K4916" s="39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5">
      <c r="A4917" s="52"/>
      <c r="B4917" s="53"/>
      <c r="C4917" s="39"/>
      <c r="D4917" s="39"/>
      <c r="E4917" s="39"/>
      <c r="F4917" s="39"/>
      <c r="G4917" s="39"/>
      <c r="H4917" s="39"/>
      <c r="I4917" s="39"/>
      <c r="J4917" s="39"/>
      <c r="K4917" s="39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5">
      <c r="A4918" s="52"/>
      <c r="B4918" s="53"/>
      <c r="C4918" s="39"/>
      <c r="D4918" s="39"/>
      <c r="E4918" s="39"/>
      <c r="F4918" s="39"/>
      <c r="G4918" s="39"/>
      <c r="H4918" s="39"/>
      <c r="I4918" s="39"/>
      <c r="J4918" s="39"/>
      <c r="K4918" s="39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5">
      <c r="A4919" s="52"/>
      <c r="B4919" s="53"/>
      <c r="C4919" s="39"/>
      <c r="D4919" s="39"/>
      <c r="E4919" s="39"/>
      <c r="F4919" s="39"/>
      <c r="G4919" s="39"/>
      <c r="H4919" s="39"/>
      <c r="I4919" s="39"/>
      <c r="J4919" s="39"/>
      <c r="K4919" s="39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5">
      <c r="A4920" s="52"/>
      <c r="B4920" s="53"/>
      <c r="C4920" s="39"/>
      <c r="D4920" s="39"/>
      <c r="E4920" s="39"/>
      <c r="F4920" s="39"/>
      <c r="G4920" s="39"/>
      <c r="H4920" s="39"/>
      <c r="I4920" s="39"/>
      <c r="J4920" s="39"/>
      <c r="K4920" s="39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5">
      <c r="A4921" s="52"/>
      <c r="B4921" s="53"/>
      <c r="C4921" s="39"/>
      <c r="D4921" s="39"/>
      <c r="E4921" s="39"/>
      <c r="F4921" s="39"/>
      <c r="G4921" s="39"/>
      <c r="H4921" s="39"/>
      <c r="I4921" s="39"/>
      <c r="J4921" s="39"/>
      <c r="K4921" s="39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5">
      <c r="A4922" s="52"/>
      <c r="B4922" s="53"/>
      <c r="C4922" s="39"/>
      <c r="D4922" s="39"/>
      <c r="E4922" s="39"/>
      <c r="F4922" s="39"/>
      <c r="G4922" s="39"/>
      <c r="H4922" s="39"/>
      <c r="I4922" s="39"/>
      <c r="J4922" s="39"/>
      <c r="K4922" s="39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5">
      <c r="A4923" s="52"/>
      <c r="B4923" s="53"/>
      <c r="C4923" s="39"/>
      <c r="D4923" s="39"/>
      <c r="E4923" s="39"/>
      <c r="F4923" s="39"/>
      <c r="G4923" s="39"/>
      <c r="H4923" s="39"/>
      <c r="I4923" s="39"/>
      <c r="J4923" s="39"/>
      <c r="K4923" s="39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5">
      <c r="A4924" s="52"/>
      <c r="B4924" s="53"/>
      <c r="C4924" s="39"/>
      <c r="D4924" s="39"/>
      <c r="E4924" s="39"/>
      <c r="F4924" s="39"/>
      <c r="G4924" s="39"/>
      <c r="H4924" s="39"/>
      <c r="I4924" s="39"/>
      <c r="J4924" s="39"/>
      <c r="K4924" s="39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5">
      <c r="A4925" s="52"/>
      <c r="B4925" s="53"/>
      <c r="C4925" s="39"/>
      <c r="D4925" s="39"/>
      <c r="E4925" s="39"/>
      <c r="F4925" s="39"/>
      <c r="G4925" s="39"/>
      <c r="H4925" s="39"/>
      <c r="I4925" s="39"/>
      <c r="J4925" s="39"/>
      <c r="K4925" s="39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5">
      <c r="A4926" s="52"/>
      <c r="B4926" s="53"/>
      <c r="C4926" s="39"/>
      <c r="D4926" s="39"/>
      <c r="E4926" s="39"/>
      <c r="F4926" s="39"/>
      <c r="G4926" s="39"/>
      <c r="H4926" s="39"/>
      <c r="I4926" s="39"/>
      <c r="J4926" s="39"/>
      <c r="K4926" s="39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5">
      <c r="A4927" s="52"/>
      <c r="B4927" s="53"/>
      <c r="C4927" s="39"/>
      <c r="D4927" s="39"/>
      <c r="E4927" s="39"/>
      <c r="F4927" s="39"/>
      <c r="G4927" s="39"/>
      <c r="H4927" s="39"/>
      <c r="I4927" s="39"/>
      <c r="J4927" s="39"/>
      <c r="K4927" s="39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5">
      <c r="A4928" s="52"/>
      <c r="B4928" s="53"/>
      <c r="C4928" s="39"/>
      <c r="D4928" s="39"/>
      <c r="E4928" s="39"/>
      <c r="F4928" s="39"/>
      <c r="G4928" s="39"/>
      <c r="H4928" s="39"/>
      <c r="I4928" s="39"/>
      <c r="J4928" s="39"/>
      <c r="K4928" s="39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5">
      <c r="A4929" s="52"/>
      <c r="B4929" s="53"/>
      <c r="C4929" s="39"/>
      <c r="D4929" s="39"/>
      <c r="E4929" s="39"/>
      <c r="F4929" s="39"/>
      <c r="G4929" s="39"/>
      <c r="H4929" s="39"/>
      <c r="I4929" s="39"/>
      <c r="J4929" s="39"/>
      <c r="K4929" s="39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5">
      <c r="A4930" s="52"/>
      <c r="B4930" s="53"/>
      <c r="C4930" s="39"/>
      <c r="D4930" s="39"/>
      <c r="E4930" s="39"/>
      <c r="F4930" s="39"/>
      <c r="G4930" s="39"/>
      <c r="H4930" s="39"/>
      <c r="I4930" s="39"/>
      <c r="J4930" s="39"/>
      <c r="K4930" s="39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5">
      <c r="A4931" s="52"/>
      <c r="B4931" s="53"/>
      <c r="C4931" s="39"/>
      <c r="D4931" s="39"/>
      <c r="E4931" s="39"/>
      <c r="F4931" s="39"/>
      <c r="G4931" s="39"/>
      <c r="H4931" s="39"/>
      <c r="I4931" s="39"/>
      <c r="J4931" s="39"/>
      <c r="K4931" s="39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5">
      <c r="A4932" s="52"/>
      <c r="B4932" s="53"/>
      <c r="C4932" s="39"/>
      <c r="D4932" s="39"/>
      <c r="E4932" s="39"/>
      <c r="F4932" s="39"/>
      <c r="G4932" s="39"/>
      <c r="H4932" s="39"/>
      <c r="I4932" s="39"/>
      <c r="J4932" s="39"/>
      <c r="K4932" s="39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5">
      <c r="A4933" s="52"/>
      <c r="B4933" s="53"/>
      <c r="C4933" s="39"/>
      <c r="D4933" s="39"/>
      <c r="E4933" s="39"/>
      <c r="F4933" s="39"/>
      <c r="G4933" s="39"/>
      <c r="H4933" s="39"/>
      <c r="I4933" s="39"/>
      <c r="J4933" s="39"/>
      <c r="K4933" s="39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5">
      <c r="A4934" s="52"/>
      <c r="B4934" s="53"/>
      <c r="C4934" s="39"/>
      <c r="D4934" s="39"/>
      <c r="E4934" s="39"/>
      <c r="F4934" s="39"/>
      <c r="G4934" s="39"/>
      <c r="H4934" s="39"/>
      <c r="I4934" s="39"/>
      <c r="J4934" s="39"/>
      <c r="K4934" s="39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5">
      <c r="A4935" s="52"/>
      <c r="B4935" s="53"/>
      <c r="C4935" s="39"/>
      <c r="D4935" s="39"/>
      <c r="E4935" s="39"/>
      <c r="F4935" s="39"/>
      <c r="G4935" s="39"/>
      <c r="H4935" s="39"/>
      <c r="I4935" s="39"/>
      <c r="J4935" s="39"/>
      <c r="K4935" s="39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5">
      <c r="A4936" s="52"/>
      <c r="B4936" s="53"/>
      <c r="C4936" s="39"/>
      <c r="D4936" s="39"/>
      <c r="E4936" s="39"/>
      <c r="F4936" s="39"/>
      <c r="G4936" s="39"/>
      <c r="H4936" s="39"/>
      <c r="I4936" s="39"/>
      <c r="J4936" s="39"/>
      <c r="K4936" s="39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5">
      <c r="A4937" s="52"/>
      <c r="B4937" s="53"/>
      <c r="C4937" s="39"/>
      <c r="D4937" s="39"/>
      <c r="E4937" s="39"/>
      <c r="F4937" s="39"/>
      <c r="G4937" s="39"/>
      <c r="H4937" s="39"/>
      <c r="I4937" s="39"/>
      <c r="J4937" s="39"/>
      <c r="K4937" s="39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5">
      <c r="A4938" s="52"/>
      <c r="B4938" s="53"/>
      <c r="C4938" s="39"/>
      <c r="D4938" s="39"/>
      <c r="E4938" s="39"/>
      <c r="F4938" s="39"/>
      <c r="G4938" s="39"/>
      <c r="H4938" s="39"/>
      <c r="I4938" s="39"/>
      <c r="J4938" s="39"/>
      <c r="K4938" s="39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5">
      <c r="A4939" s="52"/>
      <c r="B4939" s="53"/>
      <c r="C4939" s="39"/>
      <c r="D4939" s="39"/>
      <c r="E4939" s="39"/>
      <c r="F4939" s="39"/>
      <c r="G4939" s="39"/>
      <c r="H4939" s="39"/>
      <c r="I4939" s="39"/>
      <c r="J4939" s="39"/>
      <c r="K4939" s="39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5">
      <c r="A4940" s="52"/>
      <c r="B4940" s="53"/>
      <c r="C4940" s="39"/>
      <c r="D4940" s="39"/>
      <c r="E4940" s="39"/>
      <c r="F4940" s="39"/>
      <c r="G4940" s="39"/>
      <c r="H4940" s="39"/>
      <c r="I4940" s="39"/>
      <c r="J4940" s="39"/>
      <c r="K4940" s="39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5">
      <c r="A4941" s="52"/>
      <c r="B4941" s="53"/>
      <c r="C4941" s="39"/>
      <c r="D4941" s="39"/>
      <c r="E4941" s="39"/>
      <c r="F4941" s="39"/>
      <c r="G4941" s="39"/>
      <c r="H4941" s="39"/>
      <c r="I4941" s="39"/>
      <c r="J4941" s="39"/>
      <c r="K4941" s="39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5">
      <c r="A4942" s="52"/>
      <c r="B4942" s="53"/>
      <c r="C4942" s="39"/>
      <c r="D4942" s="39"/>
      <c r="E4942" s="39"/>
      <c r="F4942" s="39"/>
      <c r="G4942" s="39"/>
      <c r="H4942" s="39"/>
      <c r="I4942" s="39"/>
      <c r="J4942" s="39"/>
      <c r="K4942" s="39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5">
      <c r="A4943" s="52"/>
      <c r="B4943" s="53"/>
      <c r="C4943" s="39"/>
      <c r="D4943" s="39"/>
      <c r="E4943" s="39"/>
      <c r="F4943" s="39"/>
      <c r="G4943" s="39"/>
      <c r="H4943" s="39"/>
      <c r="I4943" s="39"/>
      <c r="J4943" s="39"/>
      <c r="K4943" s="39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5">
      <c r="A4944" s="52"/>
      <c r="B4944" s="53"/>
      <c r="C4944" s="39"/>
      <c r="D4944" s="39"/>
      <c r="E4944" s="39"/>
      <c r="F4944" s="39"/>
      <c r="G4944" s="39"/>
      <c r="H4944" s="39"/>
      <c r="I4944" s="39"/>
      <c r="J4944" s="39"/>
      <c r="K4944" s="39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5">
      <c r="A4945" s="52"/>
      <c r="B4945" s="53"/>
      <c r="C4945" s="39"/>
      <c r="D4945" s="39"/>
      <c r="E4945" s="39"/>
      <c r="F4945" s="39"/>
      <c r="G4945" s="39"/>
      <c r="H4945" s="39"/>
      <c r="I4945" s="39"/>
      <c r="J4945" s="39"/>
      <c r="K4945" s="39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5">
      <c r="A4946" s="52"/>
      <c r="B4946" s="53"/>
      <c r="C4946" s="39"/>
      <c r="D4946" s="39"/>
      <c r="E4946" s="39"/>
      <c r="F4946" s="39"/>
      <c r="G4946" s="39"/>
      <c r="H4946" s="39"/>
      <c r="I4946" s="39"/>
      <c r="J4946" s="39"/>
      <c r="K4946" s="39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5">
      <c r="A4947" s="52"/>
      <c r="B4947" s="53"/>
      <c r="C4947" s="39"/>
      <c r="D4947" s="39"/>
      <c r="E4947" s="39"/>
      <c r="F4947" s="39"/>
      <c r="G4947" s="39"/>
      <c r="H4947" s="39"/>
      <c r="I4947" s="39"/>
      <c r="J4947" s="39"/>
      <c r="K4947" s="39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5">
      <c r="A4948" s="52"/>
      <c r="B4948" s="53"/>
      <c r="C4948" s="39"/>
      <c r="D4948" s="39"/>
      <c r="E4948" s="39"/>
      <c r="F4948" s="39"/>
      <c r="G4948" s="39"/>
      <c r="H4948" s="39"/>
      <c r="I4948" s="39"/>
      <c r="J4948" s="39"/>
      <c r="K4948" s="39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5">
      <c r="A4949" s="52"/>
      <c r="B4949" s="53"/>
      <c r="C4949" s="39"/>
      <c r="D4949" s="39"/>
      <c r="E4949" s="39"/>
      <c r="F4949" s="39"/>
      <c r="G4949" s="39"/>
      <c r="H4949" s="39"/>
      <c r="I4949" s="39"/>
      <c r="J4949" s="39"/>
      <c r="K4949" s="39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5">
      <c r="A4950" s="52"/>
      <c r="B4950" s="53"/>
      <c r="C4950" s="39"/>
      <c r="D4950" s="39"/>
      <c r="E4950" s="39"/>
      <c r="F4950" s="39"/>
      <c r="G4950" s="39"/>
      <c r="H4950" s="39"/>
      <c r="I4950" s="39"/>
      <c r="J4950" s="39"/>
      <c r="K4950" s="39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5">
      <c r="A4951" s="52"/>
      <c r="B4951" s="53"/>
      <c r="C4951" s="39"/>
      <c r="D4951" s="39"/>
      <c r="E4951" s="39"/>
      <c r="F4951" s="39"/>
      <c r="G4951" s="39"/>
      <c r="H4951" s="39"/>
      <c r="I4951" s="39"/>
      <c r="J4951" s="39"/>
      <c r="K4951" s="39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5">
      <c r="A4952" s="52"/>
      <c r="B4952" s="53"/>
      <c r="C4952" s="39"/>
      <c r="D4952" s="39"/>
      <c r="E4952" s="39"/>
      <c r="F4952" s="39"/>
      <c r="G4952" s="39"/>
      <c r="H4952" s="39"/>
      <c r="I4952" s="39"/>
      <c r="J4952" s="39"/>
      <c r="K4952" s="39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5">
      <c r="A4953" s="52"/>
      <c r="B4953" s="53"/>
      <c r="C4953" s="39"/>
      <c r="D4953" s="39"/>
      <c r="E4953" s="39"/>
      <c r="F4953" s="39"/>
      <c r="G4953" s="39"/>
      <c r="H4953" s="39"/>
      <c r="I4953" s="39"/>
      <c r="J4953" s="39"/>
      <c r="K4953" s="39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5">
      <c r="A4954" s="52"/>
      <c r="B4954" s="53"/>
      <c r="C4954" s="39"/>
      <c r="D4954" s="39"/>
      <c r="E4954" s="39"/>
      <c r="F4954" s="39"/>
      <c r="G4954" s="39"/>
      <c r="H4954" s="39"/>
      <c r="I4954" s="39"/>
      <c r="J4954" s="39"/>
      <c r="K4954" s="39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5">
      <c r="A4955" s="52"/>
      <c r="B4955" s="53"/>
      <c r="C4955" s="39"/>
      <c r="D4955" s="39"/>
      <c r="E4955" s="39"/>
      <c r="F4955" s="39"/>
      <c r="G4955" s="39"/>
      <c r="H4955" s="39"/>
      <c r="I4955" s="39"/>
      <c r="J4955" s="39"/>
      <c r="K4955" s="39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5">
      <c r="A4956" s="52"/>
      <c r="B4956" s="53"/>
      <c r="C4956" s="39"/>
      <c r="D4956" s="39"/>
      <c r="E4956" s="39"/>
      <c r="F4956" s="39"/>
      <c r="G4956" s="39"/>
      <c r="H4956" s="39"/>
      <c r="I4956" s="39"/>
      <c r="J4956" s="39"/>
      <c r="K4956" s="39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5">
      <c r="A4957" s="52"/>
      <c r="B4957" s="53"/>
      <c r="C4957" s="39"/>
      <c r="D4957" s="39"/>
      <c r="E4957" s="39"/>
      <c r="F4957" s="39"/>
      <c r="G4957" s="39"/>
      <c r="H4957" s="39"/>
      <c r="I4957" s="39"/>
      <c r="J4957" s="39"/>
      <c r="K4957" s="39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5">
      <c r="A4958" s="52"/>
      <c r="B4958" s="53"/>
      <c r="C4958" s="39"/>
      <c r="D4958" s="39"/>
      <c r="E4958" s="39"/>
      <c r="F4958" s="39"/>
      <c r="G4958" s="39"/>
      <c r="H4958" s="39"/>
      <c r="I4958" s="39"/>
      <c r="J4958" s="39"/>
      <c r="K4958" s="39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5">
      <c r="A4959" s="52"/>
      <c r="B4959" s="53"/>
      <c r="C4959" s="39"/>
      <c r="D4959" s="39"/>
      <c r="E4959" s="39"/>
      <c r="F4959" s="39"/>
      <c r="G4959" s="39"/>
      <c r="H4959" s="39"/>
      <c r="I4959" s="39"/>
      <c r="J4959" s="39"/>
      <c r="K4959" s="39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5">
      <c r="A4960" s="52"/>
      <c r="B4960" s="53"/>
      <c r="C4960" s="39"/>
      <c r="D4960" s="39"/>
      <c r="E4960" s="39"/>
      <c r="F4960" s="39"/>
      <c r="G4960" s="39"/>
      <c r="H4960" s="39"/>
      <c r="I4960" s="39"/>
      <c r="J4960" s="39"/>
      <c r="K4960" s="39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5">
      <c r="A4961" s="52"/>
      <c r="B4961" s="53"/>
      <c r="C4961" s="39"/>
      <c r="D4961" s="39"/>
      <c r="E4961" s="39"/>
      <c r="F4961" s="39"/>
      <c r="G4961" s="39"/>
      <c r="H4961" s="39"/>
      <c r="I4961" s="39"/>
      <c r="J4961" s="39"/>
      <c r="K4961" s="39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5">
      <c r="A4962" s="52"/>
      <c r="B4962" s="53"/>
      <c r="C4962" s="39"/>
      <c r="D4962" s="39"/>
      <c r="E4962" s="39"/>
      <c r="F4962" s="39"/>
      <c r="G4962" s="39"/>
      <c r="H4962" s="39"/>
      <c r="I4962" s="39"/>
      <c r="J4962" s="39"/>
      <c r="K4962" s="39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5">
      <c r="A4963" s="52"/>
      <c r="B4963" s="53"/>
      <c r="C4963" s="39"/>
      <c r="D4963" s="39"/>
      <c r="E4963" s="39"/>
      <c r="F4963" s="39"/>
      <c r="G4963" s="39"/>
      <c r="H4963" s="39"/>
      <c r="I4963" s="39"/>
      <c r="J4963" s="39"/>
      <c r="K4963" s="39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5">
      <c r="A4964" s="52"/>
      <c r="B4964" s="53"/>
      <c r="C4964" s="39"/>
      <c r="D4964" s="39"/>
      <c r="E4964" s="39"/>
      <c r="F4964" s="39"/>
      <c r="G4964" s="39"/>
      <c r="H4964" s="39"/>
      <c r="I4964" s="39"/>
      <c r="J4964" s="39"/>
      <c r="K4964" s="39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5">
      <c r="A4965" s="52"/>
      <c r="B4965" s="53"/>
      <c r="C4965" s="39"/>
      <c r="D4965" s="39"/>
      <c r="E4965" s="39"/>
      <c r="F4965" s="39"/>
      <c r="G4965" s="39"/>
      <c r="H4965" s="39"/>
      <c r="I4965" s="39"/>
      <c r="J4965" s="39"/>
      <c r="K4965" s="39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5">
      <c r="A4966" s="52"/>
      <c r="B4966" s="53"/>
      <c r="C4966" s="39"/>
      <c r="D4966" s="39"/>
      <c r="E4966" s="39"/>
      <c r="F4966" s="39"/>
      <c r="G4966" s="39"/>
      <c r="H4966" s="39"/>
      <c r="I4966" s="39"/>
      <c r="J4966" s="39"/>
      <c r="K4966" s="39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5">
      <c r="A4967" s="52"/>
      <c r="B4967" s="53"/>
      <c r="C4967" s="39"/>
      <c r="D4967" s="39"/>
      <c r="E4967" s="39"/>
      <c r="F4967" s="39"/>
      <c r="G4967" s="39"/>
      <c r="H4967" s="39"/>
      <c r="I4967" s="39"/>
      <c r="J4967" s="39"/>
      <c r="K4967" s="39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5">
      <c r="A4968" s="52"/>
      <c r="B4968" s="53"/>
      <c r="C4968" s="39"/>
      <c r="D4968" s="39"/>
      <c r="E4968" s="39"/>
      <c r="F4968" s="39"/>
      <c r="G4968" s="39"/>
      <c r="H4968" s="39"/>
      <c r="I4968" s="39"/>
      <c r="J4968" s="39"/>
      <c r="K4968" s="39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5">
      <c r="A4969" s="52"/>
      <c r="B4969" s="53"/>
      <c r="C4969" s="39"/>
      <c r="D4969" s="39"/>
      <c r="E4969" s="39"/>
      <c r="F4969" s="39"/>
      <c r="G4969" s="39"/>
      <c r="H4969" s="39"/>
      <c r="I4969" s="39"/>
      <c r="J4969" s="39"/>
      <c r="K4969" s="39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5">
      <c r="A4970" s="52"/>
      <c r="B4970" s="53"/>
      <c r="C4970" s="39"/>
      <c r="D4970" s="39"/>
      <c r="E4970" s="39"/>
      <c r="F4970" s="39"/>
      <c r="G4970" s="39"/>
      <c r="H4970" s="39"/>
      <c r="I4970" s="39"/>
      <c r="J4970" s="39"/>
      <c r="K4970" s="39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5">
      <c r="A4971" s="52"/>
      <c r="B4971" s="53"/>
      <c r="C4971" s="39"/>
      <c r="D4971" s="39"/>
      <c r="E4971" s="39"/>
      <c r="F4971" s="39"/>
      <c r="G4971" s="39"/>
      <c r="H4971" s="39"/>
      <c r="I4971" s="39"/>
      <c r="J4971" s="39"/>
      <c r="K4971" s="39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5">
      <c r="A4972" s="52"/>
      <c r="B4972" s="53"/>
      <c r="C4972" s="39"/>
      <c r="D4972" s="39"/>
      <c r="E4972" s="39"/>
      <c r="F4972" s="39"/>
      <c r="G4972" s="39"/>
      <c r="H4972" s="39"/>
      <c r="I4972" s="39"/>
      <c r="J4972" s="39"/>
      <c r="K4972" s="39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5">
      <c r="A4973" s="52"/>
      <c r="B4973" s="53"/>
      <c r="C4973" s="39"/>
      <c r="D4973" s="39"/>
      <c r="E4973" s="39"/>
      <c r="F4973" s="39"/>
      <c r="G4973" s="39"/>
      <c r="H4973" s="39"/>
      <c r="I4973" s="39"/>
      <c r="J4973" s="39"/>
      <c r="K4973" s="39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5">
      <c r="A4974" s="52"/>
      <c r="B4974" s="53"/>
      <c r="C4974" s="39"/>
      <c r="D4974" s="39"/>
      <c r="E4974" s="39"/>
      <c r="F4974" s="39"/>
      <c r="G4974" s="39"/>
      <c r="H4974" s="39"/>
      <c r="I4974" s="39"/>
      <c r="J4974" s="39"/>
      <c r="K4974" s="39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5">
      <c r="A4975" s="52"/>
      <c r="B4975" s="53"/>
      <c r="C4975" s="39"/>
      <c r="D4975" s="39"/>
      <c r="E4975" s="39"/>
      <c r="F4975" s="39"/>
      <c r="G4975" s="39"/>
      <c r="H4975" s="39"/>
      <c r="I4975" s="39"/>
      <c r="J4975" s="39"/>
      <c r="K4975" s="39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5">
      <c r="A4976" s="52"/>
      <c r="B4976" s="53"/>
      <c r="C4976" s="39"/>
      <c r="D4976" s="39"/>
      <c r="E4976" s="39"/>
      <c r="F4976" s="39"/>
      <c r="G4976" s="39"/>
      <c r="H4976" s="39"/>
      <c r="I4976" s="39"/>
      <c r="J4976" s="39"/>
      <c r="K4976" s="39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 x14ac:dyDescent="0.25">
      <c r="A4977" s="52"/>
      <c r="B4977" s="53"/>
      <c r="C4977" s="39"/>
      <c r="D4977" s="39"/>
      <c r="E4977" s="39"/>
      <c r="F4977" s="39"/>
      <c r="G4977" s="39"/>
      <c r="H4977" s="39"/>
      <c r="I4977" s="39"/>
      <c r="J4977" s="39"/>
      <c r="K4977" s="39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  <row r="4978" spans="1:26" x14ac:dyDescent="0.25">
      <c r="A4978" s="52"/>
      <c r="B4978" s="53"/>
      <c r="C4978" s="39"/>
      <c r="D4978" s="39"/>
      <c r="E4978" s="39"/>
      <c r="F4978" s="39"/>
      <c r="G4978" s="39"/>
      <c r="H4978" s="39"/>
      <c r="I4978" s="39"/>
      <c r="J4978" s="39"/>
      <c r="K4978" s="39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</row>
    <row r="4979" spans="1:26" x14ac:dyDescent="0.25">
      <c r="A4979" s="52"/>
      <c r="B4979" s="53"/>
      <c r="C4979" s="39"/>
      <c r="D4979" s="39"/>
      <c r="E4979" s="39"/>
      <c r="F4979" s="39"/>
      <c r="G4979" s="39"/>
      <c r="H4979" s="39"/>
      <c r="I4979" s="39"/>
      <c r="J4979" s="39"/>
      <c r="K4979" s="39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</row>
    <row r="4980" spans="1:26" x14ac:dyDescent="0.25">
      <c r="A4980" s="52"/>
      <c r="B4980" s="53"/>
      <c r="C4980" s="39"/>
      <c r="D4980" s="39"/>
      <c r="E4980" s="39"/>
      <c r="F4980" s="39"/>
      <c r="G4980" s="39"/>
      <c r="H4980" s="39"/>
      <c r="I4980" s="39"/>
      <c r="J4980" s="39"/>
      <c r="K4980" s="39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</row>
    <row r="4981" spans="1:26" x14ac:dyDescent="0.25">
      <c r="A4981" s="52"/>
      <c r="B4981" s="53"/>
      <c r="C4981" s="39"/>
      <c r="D4981" s="39"/>
      <c r="E4981" s="39"/>
      <c r="F4981" s="39"/>
      <c r="G4981" s="39"/>
      <c r="H4981" s="39"/>
      <c r="I4981" s="39"/>
      <c r="J4981" s="39"/>
      <c r="K4981" s="39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</row>
    <row r="4982" spans="1:26" x14ac:dyDescent="0.25">
      <c r="A4982" s="52"/>
      <c r="B4982" s="53"/>
      <c r="C4982" s="39"/>
      <c r="D4982" s="39"/>
      <c r="E4982" s="39"/>
      <c r="F4982" s="39"/>
      <c r="G4982" s="39"/>
      <c r="H4982" s="39"/>
      <c r="I4982" s="39"/>
      <c r="J4982" s="39"/>
      <c r="K4982" s="39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</row>
    <row r="4983" spans="1:26" x14ac:dyDescent="0.25">
      <c r="A4983" s="52"/>
      <c r="B4983" s="53"/>
      <c r="C4983" s="39"/>
      <c r="D4983" s="39"/>
      <c r="E4983" s="39"/>
      <c r="F4983" s="39"/>
      <c r="G4983" s="39"/>
      <c r="H4983" s="39"/>
      <c r="I4983" s="39"/>
      <c r="J4983" s="39"/>
      <c r="K4983" s="39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</row>
    <row r="4984" spans="1:26" x14ac:dyDescent="0.25">
      <c r="A4984" s="52"/>
      <c r="B4984" s="53"/>
      <c r="C4984" s="39"/>
      <c r="D4984" s="39"/>
      <c r="E4984" s="39"/>
      <c r="F4984" s="39"/>
      <c r="G4984" s="39"/>
      <c r="H4984" s="39"/>
      <c r="I4984" s="39"/>
      <c r="J4984" s="39"/>
      <c r="K4984" s="39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</row>
    <row r="4985" spans="1:26" x14ac:dyDescent="0.25">
      <c r="A4985" s="52"/>
      <c r="B4985" s="53"/>
      <c r="C4985" s="39"/>
      <c r="D4985" s="39"/>
      <c r="E4985" s="39"/>
      <c r="F4985" s="39"/>
      <c r="G4985" s="39"/>
      <c r="H4985" s="39"/>
      <c r="I4985" s="39"/>
      <c r="J4985" s="39"/>
      <c r="K4985" s="39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</row>
    <row r="4986" spans="1:26" x14ac:dyDescent="0.25">
      <c r="A4986" s="52"/>
      <c r="B4986" s="53"/>
      <c r="C4986" s="39"/>
      <c r="D4986" s="39"/>
      <c r="E4986" s="39"/>
      <c r="F4986" s="39"/>
      <c r="G4986" s="39"/>
      <c r="H4986" s="39"/>
      <c r="I4986" s="39"/>
      <c r="J4986" s="39"/>
      <c r="K4986" s="39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</row>
    <row r="4987" spans="1:26" x14ac:dyDescent="0.25">
      <c r="A4987" s="52"/>
      <c r="B4987" s="53"/>
      <c r="C4987" s="39"/>
      <c r="D4987" s="39"/>
      <c r="E4987" s="39"/>
      <c r="F4987" s="39"/>
      <c r="G4987" s="39"/>
      <c r="H4987" s="39"/>
      <c r="I4987" s="39"/>
      <c r="J4987" s="39"/>
      <c r="K4987" s="39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</row>
    <row r="4988" spans="1:26" x14ac:dyDescent="0.25">
      <c r="A4988" s="52"/>
      <c r="B4988" s="53"/>
      <c r="C4988" s="39"/>
      <c r="D4988" s="39"/>
      <c r="E4988" s="39"/>
      <c r="F4988" s="39"/>
      <c r="G4988" s="39"/>
      <c r="H4988" s="39"/>
      <c r="I4988" s="39"/>
      <c r="J4988" s="39"/>
      <c r="K4988" s="39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</row>
    <row r="4989" spans="1:26" x14ac:dyDescent="0.25">
      <c r="A4989" s="52"/>
      <c r="B4989" s="53"/>
      <c r="C4989" s="39"/>
      <c r="D4989" s="39"/>
      <c r="E4989" s="39"/>
      <c r="F4989" s="39"/>
      <c r="G4989" s="39"/>
      <c r="H4989" s="39"/>
      <c r="I4989" s="39"/>
      <c r="J4989" s="39"/>
      <c r="K4989" s="39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</row>
    <row r="4990" spans="1:26" x14ac:dyDescent="0.25">
      <c r="A4990" s="52"/>
      <c r="B4990" s="53"/>
      <c r="C4990" s="39"/>
      <c r="D4990" s="39"/>
      <c r="E4990" s="39"/>
      <c r="F4990" s="39"/>
      <c r="G4990" s="39"/>
      <c r="H4990" s="39"/>
      <c r="I4990" s="39"/>
      <c r="J4990" s="39"/>
      <c r="K4990" s="39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</row>
    <row r="4991" spans="1:26" x14ac:dyDescent="0.25">
      <c r="A4991" s="52"/>
      <c r="B4991" s="53"/>
      <c r="C4991" s="39"/>
      <c r="D4991" s="39"/>
      <c r="E4991" s="39"/>
      <c r="F4991" s="39"/>
      <c r="G4991" s="39"/>
      <c r="H4991" s="39"/>
      <c r="I4991" s="39"/>
      <c r="J4991" s="39"/>
      <c r="K4991" s="39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</row>
    <row r="4992" spans="1:26" x14ac:dyDescent="0.25">
      <c r="A4992" s="52"/>
      <c r="B4992" s="53"/>
      <c r="C4992" s="39"/>
      <c r="D4992" s="39"/>
      <c r="E4992" s="39"/>
      <c r="F4992" s="39"/>
      <c r="G4992" s="39"/>
      <c r="H4992" s="39"/>
      <c r="I4992" s="39"/>
      <c r="J4992" s="39"/>
      <c r="K4992" s="39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</row>
    <row r="4993" spans="1:26" x14ac:dyDescent="0.25">
      <c r="A4993" s="52"/>
      <c r="B4993" s="53"/>
      <c r="C4993" s="39"/>
      <c r="D4993" s="39"/>
      <c r="E4993" s="39"/>
      <c r="F4993" s="39"/>
      <c r="G4993" s="39"/>
      <c r="H4993" s="39"/>
      <c r="I4993" s="39"/>
      <c r="J4993" s="39"/>
      <c r="K4993" s="39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</row>
    <row r="4994" spans="1:26" x14ac:dyDescent="0.25">
      <c r="A4994" s="52"/>
      <c r="B4994" s="53"/>
      <c r="C4994" s="39"/>
      <c r="D4994" s="39"/>
      <c r="E4994" s="39"/>
      <c r="F4994" s="39"/>
      <c r="G4994" s="39"/>
      <c r="H4994" s="39"/>
      <c r="I4994" s="39"/>
      <c r="J4994" s="39"/>
      <c r="K4994" s="39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</row>
    <row r="4995" spans="1:26" x14ac:dyDescent="0.25">
      <c r="A4995" s="52"/>
      <c r="B4995" s="53"/>
      <c r="C4995" s="39"/>
      <c r="D4995" s="39"/>
      <c r="E4995" s="39"/>
      <c r="F4995" s="39"/>
      <c r="G4995" s="39"/>
      <c r="H4995" s="39"/>
      <c r="I4995" s="39"/>
      <c r="J4995" s="39"/>
      <c r="K4995" s="39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</row>
    <row r="4996" spans="1:26" x14ac:dyDescent="0.25">
      <c r="A4996" s="52"/>
      <c r="B4996" s="53"/>
      <c r="C4996" s="39"/>
      <c r="D4996" s="39"/>
      <c r="E4996" s="39"/>
      <c r="F4996" s="39"/>
      <c r="G4996" s="39"/>
      <c r="H4996" s="39"/>
      <c r="I4996" s="39"/>
      <c r="J4996" s="39"/>
      <c r="K4996" s="39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</row>
    <row r="4997" spans="1:26" x14ac:dyDescent="0.25">
      <c r="A4997" s="52"/>
      <c r="B4997" s="53"/>
      <c r="C4997" s="39"/>
      <c r="D4997" s="39"/>
      <c r="E4997" s="39"/>
      <c r="F4997" s="39"/>
      <c r="G4997" s="39"/>
      <c r="H4997" s="39"/>
      <c r="I4997" s="39"/>
      <c r="J4997" s="39"/>
      <c r="K4997" s="39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</row>
    <row r="4998" spans="1:26" x14ac:dyDescent="0.25">
      <c r="A4998" s="52"/>
      <c r="B4998" s="53"/>
      <c r="C4998" s="39"/>
      <c r="D4998" s="39"/>
      <c r="E4998" s="39"/>
      <c r="F4998" s="39"/>
      <c r="G4998" s="39"/>
      <c r="H4998" s="39"/>
      <c r="I4998" s="39"/>
      <c r="J4998" s="39"/>
      <c r="K4998" s="39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</row>
  </sheetData>
  <sheetProtection algorithmName="SHA-512" hashValue="KpSl+qzftP6Cxorwvic9Fu+By6QJp0Ylx7D7EL0bNrLO3xvSbAIJpcllDxa9ScjzB1mzxiqo02wewfHixw+XLQ==" saltValue="hEFNO/FudHJygSDFeCtCQg==" spinCount="100000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E1" sqref="E1"/>
    </sheetView>
  </sheetViews>
  <sheetFormatPr defaultColWidth="8.88671875" defaultRowHeight="13.2" x14ac:dyDescent="0.25"/>
  <cols>
    <col min="1" max="8" width="8.88671875" style="25"/>
    <col min="9" max="9" width="11" style="25" customWidth="1"/>
    <col min="10" max="10" width="12.109375" style="25" customWidth="1"/>
    <col min="11" max="16384" width="8.88671875" style="25"/>
  </cols>
  <sheetData>
    <row r="1" spans="2:12" x14ac:dyDescent="0.25">
      <c r="B1" s="106" t="s">
        <v>49</v>
      </c>
      <c r="C1" s="106"/>
      <c r="D1" s="106"/>
      <c r="E1" s="24">
        <f>COUNTA(Spisak!$C$3:$C$998)+2</f>
        <v>12</v>
      </c>
    </row>
    <row r="3" spans="2:12" ht="13.8" thickBot="1" x14ac:dyDescent="0.3">
      <c r="B3" s="105" t="s">
        <v>37</v>
      </c>
      <c r="C3" s="105"/>
      <c r="D3" s="105"/>
      <c r="E3" s="105"/>
      <c r="F3" s="26"/>
      <c r="G3" s="26"/>
      <c r="H3" s="26"/>
      <c r="I3" s="26"/>
      <c r="J3" s="26"/>
    </row>
    <row r="4" spans="2:12" ht="13.8" thickBot="1" x14ac:dyDescent="0.3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 x14ac:dyDescent="0.25">
      <c r="B5" s="28">
        <f ca="1">COUNT(INDIRECT("Spisak!T3:T" &amp; $E$1))</f>
        <v>5</v>
      </c>
      <c r="C5" s="29">
        <f ca="1">COUNTIF(INDIRECT("Spisak!T3:T"&amp;E1),"&gt;="&amp;(0.5*Parametri!D12))</f>
        <v>1</v>
      </c>
      <c r="D5" s="29">
        <f ca="1">COUNTIF(INDIRECT("Spisak!T3:T"&amp;E1),"&lt;"&amp;(0.1*Parametri!D12))</f>
        <v>0</v>
      </c>
      <c r="E5" s="30">
        <f ca="1">COUNTIF(INDIRECT("Spisak!T3:T"&amp;E1),"&gt;="&amp;(0.9*Parametri!D12))</f>
        <v>1</v>
      </c>
      <c r="F5" s="26"/>
      <c r="G5" s="26"/>
      <c r="H5" s="26"/>
      <c r="I5" s="26"/>
      <c r="J5" s="26"/>
    </row>
    <row r="6" spans="2:12" ht="13.8" thickBot="1" x14ac:dyDescent="0.3">
      <c r="B6" s="31" t="s">
        <v>42</v>
      </c>
      <c r="C6" s="32">
        <f ca="1">IF($B$5&gt;0,C5/$B$5,"")</f>
        <v>0.2</v>
      </c>
      <c r="D6" s="32">
        <f ca="1">IF($B$5&gt;0,D5/$B$5,"")</f>
        <v>0</v>
      </c>
      <c r="E6" s="33">
        <f ca="1">IF($B$5&gt;0,E5/$B$5,"")</f>
        <v>0.2</v>
      </c>
      <c r="F6" s="26"/>
      <c r="G6" s="26"/>
      <c r="H6" s="26"/>
      <c r="I6" s="26"/>
      <c r="J6" s="26"/>
    </row>
    <row r="7" spans="2:12" x14ac:dyDescent="0.25">
      <c r="B7" s="27"/>
      <c r="C7" s="27"/>
      <c r="D7" s="27"/>
      <c r="E7" s="27"/>
      <c r="F7" s="26"/>
      <c r="G7" s="26"/>
      <c r="H7" s="26"/>
      <c r="I7" s="26"/>
      <c r="J7" s="26"/>
    </row>
    <row r="8" spans="2:12" ht="13.8" thickBot="1" x14ac:dyDescent="0.3">
      <c r="B8" s="105" t="s">
        <v>43</v>
      </c>
      <c r="C8" s="105"/>
      <c r="D8" s="105"/>
      <c r="E8" s="105"/>
      <c r="F8" s="26"/>
      <c r="G8" s="26"/>
      <c r="H8" s="26"/>
      <c r="I8" s="26"/>
      <c r="J8" s="26"/>
    </row>
    <row r="9" spans="2:12" ht="13.8" thickBot="1" x14ac:dyDescent="0.3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 x14ac:dyDescent="0.25">
      <c r="B10" s="28">
        <f ca="1">COUNT(INDIRECT("Spisak!U3:U" &amp; $E$1))</f>
        <v>5</v>
      </c>
      <c r="C10" s="29">
        <f ca="1">COUNTIF(INDIRECT("Spisak!U3:U"&amp;$E$1),"&gt;="&amp;(0.5*Parametri!F12))</f>
        <v>2</v>
      </c>
      <c r="D10" s="29">
        <f ca="1">COUNTIF(INDIRECT("Spisak!U3:U"&amp;$E$1),"&lt;"&amp;(0.1*Parametri!F12))</f>
        <v>0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8" thickBot="1" x14ac:dyDescent="0.3">
      <c r="B11" s="31" t="s">
        <v>42</v>
      </c>
      <c r="C11" s="32">
        <f ca="1">IF($B$10&gt;0,C10/$B$10,"")</f>
        <v>0.4</v>
      </c>
      <c r="D11" s="32">
        <f ca="1">IF($B$10&gt;0,D10/$B$10,"")</f>
        <v>0</v>
      </c>
      <c r="E11" s="33">
        <f ca="1">IF($B$10&gt;0,E10/$B$10,"")</f>
        <v>0</v>
      </c>
      <c r="F11" s="26"/>
      <c r="G11" s="26"/>
      <c r="H11" s="26"/>
      <c r="I11" s="26"/>
      <c r="J11" s="26"/>
    </row>
    <row r="12" spans="2:12" x14ac:dyDescent="0.25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8" thickBot="1" x14ac:dyDescent="0.3">
      <c r="B13" s="105" t="s">
        <v>44</v>
      </c>
      <c r="C13" s="105"/>
      <c r="D13" s="105"/>
      <c r="E13" s="105"/>
      <c r="F13" s="26"/>
      <c r="G13" s="26"/>
      <c r="H13" s="26"/>
      <c r="I13" s="26"/>
      <c r="J13" s="26"/>
    </row>
    <row r="14" spans="2:12" ht="13.8" thickBot="1" x14ac:dyDescent="0.3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 x14ac:dyDescent="0.25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8" thickBot="1" x14ac:dyDescent="0.3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 x14ac:dyDescent="0.25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31"/>
  <sheetViews>
    <sheetView topLeftCell="A6" workbookViewId="0">
      <selection activeCell="E1" sqref="E1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107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0.100000000000001" customHeight="1" x14ac:dyDescent="0.25">
      <c r="A2" s="108" t="str">
        <f xml:space="preserve"> CONCATENATE("STUDIJSKI PROGRAM: ", Parametri!C4)</f>
        <v>STUDIJSKI PROGRAM: MATEMATIKA I RAČUNARSKE NAUKE</v>
      </c>
      <c r="B2" s="108"/>
      <c r="C2" s="108"/>
      <c r="D2" s="108"/>
      <c r="E2" s="108"/>
      <c r="F2" s="108"/>
      <c r="G2" s="108"/>
      <c r="H2" s="108"/>
      <c r="I2" s="108"/>
      <c r="J2" s="109" t="s">
        <v>94</v>
      </c>
      <c r="K2" s="109"/>
      <c r="L2" s="109"/>
      <c r="M2" s="109"/>
      <c r="N2" s="109"/>
      <c r="O2" s="109"/>
      <c r="P2" s="109"/>
    </row>
    <row r="3" spans="1:16" s="46" customFormat="1" ht="30" customHeight="1" x14ac:dyDescent="0.25">
      <c r="A3" s="110" t="str">
        <f xml:space="preserve"> CONCATENATE("PREDMET: ", Parametri!C2)</f>
        <v>PREDMET: GEOMETRIJA RAVNI I PROSTORA</v>
      </c>
      <c r="B3" s="110"/>
      <c r="C3" s="110"/>
      <c r="D3" s="110"/>
      <c r="E3" s="110" t="str">
        <f>CONCATENATE("Broj ECTS kredita: ",Parametri!C9)</f>
        <v>Broj ECTS kredita: 4</v>
      </c>
      <c r="F3" s="110"/>
      <c r="G3" s="110"/>
      <c r="H3" s="110"/>
      <c r="I3" s="110"/>
      <c r="J3" s="111" t="str">
        <f>CONCATENATE("NASTAVNIK: ",Parametri!C15)</f>
        <v>NASTAVNIK: Prof. dr Svjetlana Terzić</v>
      </c>
      <c r="K3" s="111"/>
      <c r="L3" s="111"/>
      <c r="M3" s="111"/>
      <c r="N3" s="111" t="str">
        <f>CONCATENATE("SARADNIK: ",Parametri!C16)</f>
        <v>SARADNIK: Mr. Vladimir Ivanović</v>
      </c>
      <c r="O3" s="111"/>
      <c r="P3" s="111"/>
    </row>
    <row r="5" spans="1:16" ht="24" customHeight="1" x14ac:dyDescent="0.25">
      <c r="A5" s="112" t="s">
        <v>72</v>
      </c>
      <c r="B5" s="112" t="s">
        <v>73</v>
      </c>
      <c r="C5" s="113" t="s">
        <v>74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 t="s">
        <v>85</v>
      </c>
      <c r="P5" s="112" t="s">
        <v>86</v>
      </c>
    </row>
    <row r="6" spans="1:16" x14ac:dyDescent="0.25">
      <c r="A6" s="112"/>
      <c r="B6" s="112"/>
      <c r="C6" s="112" t="s">
        <v>75</v>
      </c>
      <c r="D6" s="112" t="s">
        <v>25</v>
      </c>
      <c r="E6" s="112"/>
      <c r="F6" s="112"/>
      <c r="G6" s="112"/>
      <c r="H6" s="112"/>
      <c r="I6" s="112"/>
      <c r="J6" s="112" t="s">
        <v>81</v>
      </c>
      <c r="K6" s="112"/>
      <c r="L6" s="112"/>
      <c r="M6" s="112" t="s">
        <v>82</v>
      </c>
      <c r="N6" s="112"/>
      <c r="O6" s="112"/>
      <c r="P6" s="112"/>
    </row>
    <row r="7" spans="1:16" x14ac:dyDescent="0.25">
      <c r="A7" s="112"/>
      <c r="B7" s="112"/>
      <c r="C7" s="112"/>
      <c r="D7" s="56" t="s">
        <v>20</v>
      </c>
      <c r="E7" s="56" t="s">
        <v>76</v>
      </c>
      <c r="F7" s="56" t="s">
        <v>77</v>
      </c>
      <c r="G7" s="56" t="s">
        <v>78</v>
      </c>
      <c r="H7" s="56" t="s">
        <v>79</v>
      </c>
      <c r="I7" s="56" t="s">
        <v>80</v>
      </c>
      <c r="J7" s="56" t="s">
        <v>20</v>
      </c>
      <c r="K7" s="56" t="s">
        <v>76</v>
      </c>
      <c r="L7" s="56" t="s">
        <v>77</v>
      </c>
      <c r="M7" s="56" t="s">
        <v>83</v>
      </c>
      <c r="N7" s="56" t="s">
        <v>84</v>
      </c>
      <c r="O7" s="112"/>
      <c r="P7" s="112"/>
    </row>
    <row r="8" spans="1:16" ht="12.9" customHeight="1" x14ac:dyDescent="0.25">
      <c r="A8" s="49" t="str">
        <f>Spisak!B3</f>
        <v>3/2020</v>
      </c>
      <c r="B8" s="48" t="str">
        <f>Spisak!C3</f>
        <v>Perović Helena</v>
      </c>
      <c r="C8" s="47">
        <f>Spisak!D3</f>
        <v>0</v>
      </c>
      <c r="D8" s="47">
        <f>Spisak!E3</f>
        <v>2</v>
      </c>
      <c r="E8" s="47">
        <f>Spisak!F3</f>
        <v>2</v>
      </c>
      <c r="F8" s="47">
        <f>Spisak!G3</f>
        <v>2</v>
      </c>
      <c r="G8" s="47">
        <f>Spisak!H3</f>
        <v>0</v>
      </c>
      <c r="H8" s="47">
        <f>Spisak!I3</f>
        <v>0</v>
      </c>
      <c r="I8" s="47">
        <f>Spisak!J3</f>
        <v>0</v>
      </c>
      <c r="J8" s="47">
        <f>Spisak!T3</f>
        <v>21</v>
      </c>
      <c r="K8" s="47">
        <f>Spisak!U3</f>
        <v>21</v>
      </c>
      <c r="L8" s="47" t="str">
        <f>Spisak!V3</f>
        <v/>
      </c>
      <c r="M8" s="47">
        <f>Spisak!Q3</f>
        <v>0</v>
      </c>
      <c r="N8" s="47">
        <f>Spisak!R3</f>
        <v>0</v>
      </c>
      <c r="O8" s="47">
        <f>Spisak!Y3</f>
        <v>48</v>
      </c>
      <c r="P8" s="47" t="str">
        <f>Spisak!Z3</f>
        <v/>
      </c>
    </row>
    <row r="9" spans="1:16" ht="12.9" customHeight="1" x14ac:dyDescent="0.25">
      <c r="A9" s="49" t="str">
        <f>Spisak!B4</f>
        <v>21/2020</v>
      </c>
      <c r="B9" s="48" t="str">
        <f>Spisak!C4</f>
        <v>Uskoković Milica</v>
      </c>
      <c r="C9" s="47">
        <f>Spisak!D4</f>
        <v>0</v>
      </c>
      <c r="D9" s="47">
        <f>Spisak!E4</f>
        <v>1</v>
      </c>
      <c r="E9" s="47">
        <f>Spisak!F4</f>
        <v>1</v>
      </c>
      <c r="F9" s="47">
        <f>Spisak!G4</f>
        <v>1</v>
      </c>
      <c r="G9" s="47">
        <f>Spisak!H4</f>
        <v>0</v>
      </c>
      <c r="H9" s="47">
        <f>Spisak!I4</f>
        <v>0</v>
      </c>
      <c r="I9" s="47">
        <f>Spisak!J4</f>
        <v>0</v>
      </c>
      <c r="J9" s="47">
        <f>Spisak!T4</f>
        <v>7</v>
      </c>
      <c r="K9" s="47">
        <f>Spisak!U4</f>
        <v>14</v>
      </c>
      <c r="L9" s="47" t="str">
        <f>Spisak!V4</f>
        <v/>
      </c>
      <c r="M9" s="47">
        <f>Spisak!Q4</f>
        <v>0</v>
      </c>
      <c r="N9" s="47">
        <f>Spisak!R4</f>
        <v>0</v>
      </c>
      <c r="O9" s="47">
        <f>Spisak!Y4</f>
        <v>24</v>
      </c>
      <c r="P9" s="47" t="str">
        <f>Spisak!Z4</f>
        <v/>
      </c>
    </row>
    <row r="10" spans="1:16" ht="12.9" customHeight="1" x14ac:dyDescent="0.25">
      <c r="A10" s="49" t="str">
        <f>Spisak!B5</f>
        <v>23/2020</v>
      </c>
      <c r="B10" s="48" t="str">
        <f>Spisak!C5</f>
        <v>Kovačević Nemanja</v>
      </c>
      <c r="C10" s="47">
        <f>Spisak!D5</f>
        <v>0</v>
      </c>
      <c r="D10" s="47">
        <f>Spisak!E5</f>
        <v>0</v>
      </c>
      <c r="E10" s="47">
        <f>Spisak!F5</f>
        <v>0</v>
      </c>
      <c r="F10" s="47">
        <f>Spisak!G5</f>
        <v>0</v>
      </c>
      <c r="G10" s="47">
        <f>Spisak!H5</f>
        <v>0</v>
      </c>
      <c r="H10" s="47">
        <f>Spisak!I5</f>
        <v>0</v>
      </c>
      <c r="I10" s="47">
        <f>Spisak!J5</f>
        <v>0</v>
      </c>
      <c r="J10" s="47" t="str">
        <f>Spisak!T5</f>
        <v/>
      </c>
      <c r="K10" s="47" t="str">
        <f>Spisak!U5</f>
        <v/>
      </c>
      <c r="L10" s="47" t="str">
        <f>Spisak!V5</f>
        <v/>
      </c>
      <c r="M10" s="47">
        <f>Spisak!Q5</f>
        <v>0</v>
      </c>
      <c r="N10" s="47">
        <f>Spisak!R5</f>
        <v>0</v>
      </c>
      <c r="O10" s="47">
        <f>Spisak!Y5</f>
        <v>0</v>
      </c>
      <c r="P10" s="47" t="str">
        <f>Spisak!Z5</f>
        <v/>
      </c>
    </row>
    <row r="11" spans="1:16" ht="12.9" customHeight="1" x14ac:dyDescent="0.25">
      <c r="A11" s="49" t="str">
        <f>Spisak!B6</f>
        <v>13/2019</v>
      </c>
      <c r="B11" s="48" t="str">
        <f>Spisak!C6</f>
        <v>Gogić Marko</v>
      </c>
      <c r="C11" s="47">
        <f>Spisak!D6</f>
        <v>0</v>
      </c>
      <c r="D11" s="47">
        <f>Spisak!E6</f>
        <v>2</v>
      </c>
      <c r="E11" s="47">
        <f>Spisak!F6</f>
        <v>1.5</v>
      </c>
      <c r="F11" s="47">
        <f>Spisak!G6</f>
        <v>1</v>
      </c>
      <c r="G11" s="47">
        <f>Spisak!H6</f>
        <v>0</v>
      </c>
      <c r="H11" s="47">
        <f>Spisak!I6</f>
        <v>0</v>
      </c>
      <c r="I11" s="47">
        <f>Spisak!J6</f>
        <v>0</v>
      </c>
      <c r="J11" s="47">
        <f>Spisak!T6</f>
        <v>6</v>
      </c>
      <c r="K11" s="47">
        <f>Spisak!U6</f>
        <v>12</v>
      </c>
      <c r="L11" s="47" t="str">
        <f>Spisak!V6</f>
        <v/>
      </c>
      <c r="M11" s="47">
        <f>Spisak!Q6</f>
        <v>0</v>
      </c>
      <c r="N11" s="47">
        <f>Spisak!R6</f>
        <v>0</v>
      </c>
      <c r="O11" s="47">
        <f>Spisak!Y6</f>
        <v>22.5</v>
      </c>
      <c r="P11" s="47" t="str">
        <f>Spisak!Z6</f>
        <v/>
      </c>
    </row>
    <row r="12" spans="1:16" ht="12.9" customHeight="1" x14ac:dyDescent="0.25">
      <c r="A12" s="49" t="str">
        <f>Spisak!B7</f>
        <v>1/2018</v>
      </c>
      <c r="B12" s="48" t="str">
        <f>Spisak!C7</f>
        <v>Zečević Anđela</v>
      </c>
      <c r="C12" s="47">
        <f>Spisak!D7</f>
        <v>0</v>
      </c>
      <c r="D12" s="47">
        <f>Spisak!E7</f>
        <v>1</v>
      </c>
      <c r="E12" s="47">
        <f>Spisak!F7</f>
        <v>1.5</v>
      </c>
      <c r="F12" s="47">
        <f>Spisak!G7</f>
        <v>1</v>
      </c>
      <c r="G12" s="47">
        <f>Spisak!H7</f>
        <v>0</v>
      </c>
      <c r="H12" s="47">
        <f>Spisak!I7</f>
        <v>0</v>
      </c>
      <c r="I12" s="47">
        <f>Spisak!J7</f>
        <v>0</v>
      </c>
      <c r="J12" s="47">
        <f>Spisak!T7</f>
        <v>8.5</v>
      </c>
      <c r="K12" s="47">
        <f>Spisak!U7</f>
        <v>15</v>
      </c>
      <c r="L12" s="47" t="str">
        <f>Spisak!V7</f>
        <v/>
      </c>
      <c r="M12" s="47">
        <f>Spisak!Q7</f>
        <v>0</v>
      </c>
      <c r="N12" s="47">
        <f>Spisak!R7</f>
        <v>0</v>
      </c>
      <c r="O12" s="47">
        <f>Spisak!Y7</f>
        <v>27</v>
      </c>
      <c r="P12" s="47" t="str">
        <f>Spisak!Z7</f>
        <v/>
      </c>
    </row>
    <row r="13" spans="1:16" ht="12.9" customHeight="1" x14ac:dyDescent="0.25">
      <c r="A13" s="49" t="str">
        <f>Spisak!B8</f>
        <v>4/2017</v>
      </c>
      <c r="B13" s="48" t="str">
        <f>Spisak!C8</f>
        <v>Ostojić Anja</v>
      </c>
      <c r="C13" s="47">
        <f>Spisak!D8</f>
        <v>0</v>
      </c>
      <c r="D13" s="47">
        <f>Spisak!E8</f>
        <v>0</v>
      </c>
      <c r="E13" s="47">
        <f>Spisak!F8</f>
        <v>0</v>
      </c>
      <c r="F13" s="47">
        <f>Spisak!G8</f>
        <v>0</v>
      </c>
      <c r="G13" s="47">
        <f>Spisak!H8</f>
        <v>0</v>
      </c>
      <c r="H13" s="47">
        <f>Spisak!I8</f>
        <v>0</v>
      </c>
      <c r="I13" s="47">
        <f>Spisak!J8</f>
        <v>0</v>
      </c>
      <c r="J13" s="47" t="str">
        <f>Spisak!T8</f>
        <v/>
      </c>
      <c r="K13" s="47" t="str">
        <f>Spisak!U8</f>
        <v/>
      </c>
      <c r="L13" s="47" t="str">
        <f>Spisak!V8</f>
        <v/>
      </c>
      <c r="M13" s="47">
        <f>Spisak!Q8</f>
        <v>0</v>
      </c>
      <c r="N13" s="47">
        <f>Spisak!R8</f>
        <v>0</v>
      </c>
      <c r="O13" s="47">
        <f>Spisak!Y8</f>
        <v>0</v>
      </c>
      <c r="P13" s="47" t="str">
        <f>Spisak!Z8</f>
        <v/>
      </c>
    </row>
    <row r="14" spans="1:16" ht="12.9" customHeight="1" x14ac:dyDescent="0.25">
      <c r="A14" s="49" t="str">
        <f>Spisak!B9</f>
        <v>5/2017</v>
      </c>
      <c r="B14" s="48" t="str">
        <f>Spisak!C9</f>
        <v>Junčaj Marina</v>
      </c>
      <c r="C14" s="47">
        <f>Spisak!D9</f>
        <v>0</v>
      </c>
      <c r="D14" s="47">
        <f>Spisak!E9</f>
        <v>2</v>
      </c>
      <c r="E14" s="47">
        <f>Spisak!F9</f>
        <v>2</v>
      </c>
      <c r="F14" s="47">
        <f>Spisak!G9</f>
        <v>1</v>
      </c>
      <c r="G14" s="47">
        <f>Spisak!H9</f>
        <v>0</v>
      </c>
      <c r="H14" s="47">
        <f>Spisak!I9</f>
        <v>0</v>
      </c>
      <c r="I14" s="47">
        <f>Spisak!J9</f>
        <v>0</v>
      </c>
      <c r="J14" s="47">
        <f>Spisak!T9</f>
        <v>2.5</v>
      </c>
      <c r="K14" s="47">
        <f>Spisak!U9</f>
        <v>14</v>
      </c>
      <c r="L14" s="47" t="str">
        <f>Spisak!V9</f>
        <v/>
      </c>
      <c r="M14" s="47">
        <f>Spisak!Q9</f>
        <v>0</v>
      </c>
      <c r="N14" s="47">
        <f>Spisak!R9</f>
        <v>0</v>
      </c>
      <c r="O14" s="47">
        <f>Spisak!Y9</f>
        <v>21.5</v>
      </c>
      <c r="P14" s="47" t="str">
        <f>Spisak!Z9</f>
        <v/>
      </c>
    </row>
    <row r="15" spans="1:16" ht="12.9" customHeight="1" x14ac:dyDescent="0.25">
      <c r="A15" s="49" t="str">
        <f>Spisak!B10</f>
        <v>25/2016</v>
      </c>
      <c r="B15" s="48" t="str">
        <f>Spisak!C10</f>
        <v>Popović Miloš</v>
      </c>
      <c r="C15" s="47">
        <f>Spisak!D10</f>
        <v>0</v>
      </c>
      <c r="D15" s="47">
        <f>Spisak!E10</f>
        <v>0</v>
      </c>
      <c r="E15" s="47">
        <f>Spisak!F10</f>
        <v>0</v>
      </c>
      <c r="F15" s="47">
        <f>Spisak!G10</f>
        <v>0</v>
      </c>
      <c r="G15" s="47">
        <f>Spisak!H10</f>
        <v>0</v>
      </c>
      <c r="H15" s="47">
        <f>Spisak!I10</f>
        <v>0</v>
      </c>
      <c r="I15" s="47">
        <f>Spisak!J10</f>
        <v>0</v>
      </c>
      <c r="J15" s="47" t="str">
        <f>Spisak!T10</f>
        <v/>
      </c>
      <c r="K15" s="47" t="str">
        <f>Spisak!U10</f>
        <v/>
      </c>
      <c r="L15" s="47" t="str">
        <f>Spisak!V10</f>
        <v/>
      </c>
      <c r="M15" s="47">
        <f>Spisak!Q10</f>
        <v>0</v>
      </c>
      <c r="N15" s="47">
        <f>Spisak!R10</f>
        <v>0</v>
      </c>
      <c r="O15" s="47">
        <f>Spisak!Y10</f>
        <v>0</v>
      </c>
      <c r="P15" s="47" t="str">
        <f>Spisak!Z10</f>
        <v/>
      </c>
    </row>
    <row r="16" spans="1:16" ht="12.9" customHeight="1" x14ac:dyDescent="0.25">
      <c r="A16" s="49" t="str">
        <f>Spisak!B11</f>
        <v>704/2016</v>
      </c>
      <c r="B16" s="48" t="str">
        <f>Spisak!C11</f>
        <v>Obradović Milica</v>
      </c>
      <c r="C16" s="47">
        <f>Spisak!D11</f>
        <v>0</v>
      </c>
      <c r="D16" s="47">
        <f>Spisak!E11</f>
        <v>0</v>
      </c>
      <c r="E16" s="47">
        <f>Spisak!F11</f>
        <v>0</v>
      </c>
      <c r="F16" s="47">
        <f>Spisak!G11</f>
        <v>0</v>
      </c>
      <c r="G16" s="47">
        <f>Spisak!H11</f>
        <v>0</v>
      </c>
      <c r="H16" s="47">
        <f>Spisak!I11</f>
        <v>0</v>
      </c>
      <c r="I16" s="47">
        <f>Spisak!J11</f>
        <v>0</v>
      </c>
      <c r="J16" s="47" t="str">
        <f>Spisak!T11</f>
        <v/>
      </c>
      <c r="K16" s="47" t="str">
        <f>Spisak!U11</f>
        <v/>
      </c>
      <c r="L16" s="47" t="str">
        <f>Spisak!V11</f>
        <v/>
      </c>
      <c r="M16" s="47">
        <f>Spisak!Q11</f>
        <v>0</v>
      </c>
      <c r="N16" s="47">
        <f>Spisak!R11</f>
        <v>0</v>
      </c>
      <c r="O16" s="47">
        <f>Spisak!Y11</f>
        <v>0</v>
      </c>
      <c r="P16" s="47" t="str">
        <f>Spisak!Z11</f>
        <v/>
      </c>
    </row>
    <row r="17" spans="1:16" ht="12.9" customHeight="1" x14ac:dyDescent="0.25">
      <c r="A17" s="49" t="str">
        <f>Spisak!B12</f>
        <v>12/2013</v>
      </c>
      <c r="B17" s="48" t="str">
        <f>Spisak!C12</f>
        <v>Popović Olivera</v>
      </c>
      <c r="C17" s="47">
        <f>Spisak!D12</f>
        <v>0</v>
      </c>
      <c r="D17" s="47">
        <f>Spisak!E12</f>
        <v>0</v>
      </c>
      <c r="E17" s="47">
        <f>Spisak!F12</f>
        <v>0</v>
      </c>
      <c r="F17" s="47">
        <f>Spisak!G12</f>
        <v>0</v>
      </c>
      <c r="G17" s="47">
        <f>Spisak!H12</f>
        <v>0</v>
      </c>
      <c r="H17" s="47">
        <f>Spisak!I12</f>
        <v>0</v>
      </c>
      <c r="I17" s="47">
        <f>Spisak!J12</f>
        <v>0</v>
      </c>
      <c r="J17" s="47" t="str">
        <f>Spisak!T12</f>
        <v/>
      </c>
      <c r="K17" s="47" t="str">
        <f>Spisak!U12</f>
        <v/>
      </c>
      <c r="L17" s="47" t="str">
        <f>Spisak!V12</f>
        <v/>
      </c>
      <c r="M17" s="47">
        <f>Spisak!Q12</f>
        <v>0</v>
      </c>
      <c r="N17" s="47">
        <f>Spisak!R12</f>
        <v>0</v>
      </c>
      <c r="O17" s="47">
        <f>Spisak!Y12</f>
        <v>0</v>
      </c>
      <c r="P17" s="47" t="str">
        <f>Spisak!Z12</f>
        <v/>
      </c>
    </row>
    <row r="18" spans="1:16" ht="12.9" customHeight="1" x14ac:dyDescent="0.25">
      <c r="A18" s="49">
        <f>Spisak!B13</f>
        <v>0</v>
      </c>
      <c r="B18" s="48">
        <f>Spisak!C13</f>
        <v>0</v>
      </c>
      <c r="C18" s="47">
        <f>Spisak!D13</f>
        <v>0</v>
      </c>
      <c r="D18" s="47">
        <f>Spisak!E13</f>
        <v>0</v>
      </c>
      <c r="E18" s="47">
        <f>Spisak!F13</f>
        <v>0</v>
      </c>
      <c r="F18" s="47">
        <f>Spisak!G13</f>
        <v>0</v>
      </c>
      <c r="G18" s="47">
        <f>Spisak!H13</f>
        <v>0</v>
      </c>
      <c r="H18" s="47">
        <f>Spisak!I13</f>
        <v>0</v>
      </c>
      <c r="I18" s="47">
        <f>Spisak!J13</f>
        <v>0</v>
      </c>
      <c r="J18" s="47">
        <f>Spisak!T13</f>
        <v>0</v>
      </c>
      <c r="K18" s="47">
        <f>Spisak!U13</f>
        <v>0</v>
      </c>
      <c r="L18" s="47">
        <f>Spisak!V13</f>
        <v>0</v>
      </c>
      <c r="M18" s="47">
        <f>Spisak!Q13</f>
        <v>0</v>
      </c>
      <c r="N18" s="47">
        <f>Spisak!R13</f>
        <v>0</v>
      </c>
      <c r="O18" s="47">
        <f>Spisak!Y13</f>
        <v>0</v>
      </c>
      <c r="P18" s="47">
        <f>Spisak!Z13</f>
        <v>0</v>
      </c>
    </row>
    <row r="19" spans="1:16" ht="12.9" customHeight="1" x14ac:dyDescent="0.25">
      <c r="A19" s="49">
        <f>Spisak!B14</f>
        <v>0</v>
      </c>
      <c r="B19" s="48">
        <f>Spisak!C14</f>
        <v>0</v>
      </c>
      <c r="C19" s="47">
        <f>Spisak!D14</f>
        <v>0</v>
      </c>
      <c r="D19" s="47">
        <f>Spisak!E14</f>
        <v>0</v>
      </c>
      <c r="E19" s="47">
        <f>Spisak!F14</f>
        <v>0</v>
      </c>
      <c r="F19" s="47">
        <f>Spisak!G14</f>
        <v>0</v>
      </c>
      <c r="G19" s="47">
        <f>Spisak!H14</f>
        <v>0</v>
      </c>
      <c r="H19" s="47">
        <f>Spisak!I14</f>
        <v>0</v>
      </c>
      <c r="I19" s="47">
        <f>Spisak!J14</f>
        <v>0</v>
      </c>
      <c r="J19" s="47">
        <f>Spisak!T14</f>
        <v>0</v>
      </c>
      <c r="K19" s="47">
        <f>Spisak!U14</f>
        <v>0</v>
      </c>
      <c r="L19" s="47">
        <f>Spisak!V14</f>
        <v>0</v>
      </c>
      <c r="M19" s="47">
        <f>Spisak!Q14</f>
        <v>0</v>
      </c>
      <c r="N19" s="47">
        <f>Spisak!R14</f>
        <v>0</v>
      </c>
      <c r="O19" s="47">
        <f>Spisak!Y14</f>
        <v>0</v>
      </c>
      <c r="P19" s="47">
        <f>Spisak!Z14</f>
        <v>0</v>
      </c>
    </row>
    <row r="20" spans="1:16" ht="12.9" customHeight="1" x14ac:dyDescent="0.25">
      <c r="A20" s="49">
        <f>Spisak!B15</f>
        <v>0</v>
      </c>
      <c r="B20" s="48">
        <f>Spisak!C15</f>
        <v>0</v>
      </c>
      <c r="C20" s="47">
        <f>Spisak!D15</f>
        <v>0</v>
      </c>
      <c r="D20" s="47">
        <f>Spisak!E15</f>
        <v>0</v>
      </c>
      <c r="E20" s="47">
        <f>Spisak!F15</f>
        <v>0</v>
      </c>
      <c r="F20" s="47">
        <f>Spisak!G15</f>
        <v>0</v>
      </c>
      <c r="G20" s="47">
        <f>Spisak!H15</f>
        <v>0</v>
      </c>
      <c r="H20" s="47">
        <f>Spisak!I15</f>
        <v>0</v>
      </c>
      <c r="I20" s="47">
        <f>Spisak!J15</f>
        <v>0</v>
      </c>
      <c r="J20" s="47">
        <f>Spisak!T15</f>
        <v>0</v>
      </c>
      <c r="K20" s="47">
        <f>Spisak!U15</f>
        <v>0</v>
      </c>
      <c r="L20" s="47">
        <f>Spisak!V15</f>
        <v>0</v>
      </c>
      <c r="M20" s="47">
        <f>Spisak!Q15</f>
        <v>0</v>
      </c>
      <c r="N20" s="47">
        <f>Spisak!R15</f>
        <v>0</v>
      </c>
      <c r="O20" s="47">
        <f>Spisak!Y15</f>
        <v>0</v>
      </c>
      <c r="P20" s="47">
        <f>Spisak!Z15</f>
        <v>0</v>
      </c>
    </row>
    <row r="21" spans="1:16" ht="12.9" customHeight="1" x14ac:dyDescent="0.25">
      <c r="A21" s="49">
        <f>Spisak!B16</f>
        <v>0</v>
      </c>
      <c r="B21" s="48">
        <f>Spisak!C16</f>
        <v>0</v>
      </c>
      <c r="C21" s="47">
        <f>Spisak!D16</f>
        <v>0</v>
      </c>
      <c r="D21" s="47">
        <f>Spisak!E16</f>
        <v>0</v>
      </c>
      <c r="E21" s="47">
        <f>Spisak!F16</f>
        <v>0</v>
      </c>
      <c r="F21" s="47">
        <f>Spisak!G16</f>
        <v>0</v>
      </c>
      <c r="G21" s="47">
        <f>Spisak!H16</f>
        <v>0</v>
      </c>
      <c r="H21" s="47">
        <f>Spisak!I16</f>
        <v>0</v>
      </c>
      <c r="I21" s="47">
        <f>Spisak!J16</f>
        <v>0</v>
      </c>
      <c r="J21" s="47">
        <f>Spisak!T16</f>
        <v>0</v>
      </c>
      <c r="K21" s="47">
        <f>Spisak!U16</f>
        <v>0</v>
      </c>
      <c r="L21" s="47">
        <f>Spisak!V16</f>
        <v>0</v>
      </c>
      <c r="M21" s="47">
        <f>Spisak!Q16</f>
        <v>0</v>
      </c>
      <c r="N21" s="47">
        <f>Spisak!R16</f>
        <v>0</v>
      </c>
      <c r="O21" s="47">
        <f>Spisak!Y16</f>
        <v>0</v>
      </c>
      <c r="P21" s="47">
        <f>Spisak!Z16</f>
        <v>0</v>
      </c>
    </row>
    <row r="22" spans="1:16" ht="12.9" customHeight="1" x14ac:dyDescent="0.25">
      <c r="A22" s="49">
        <f>Spisak!B17</f>
        <v>0</v>
      </c>
      <c r="B22" s="48">
        <f>Spisak!C17</f>
        <v>0</v>
      </c>
      <c r="C22" s="47">
        <f>Spisak!D17</f>
        <v>0</v>
      </c>
      <c r="D22" s="47">
        <f>Spisak!E17</f>
        <v>0</v>
      </c>
      <c r="E22" s="47">
        <f>Spisak!F17</f>
        <v>0</v>
      </c>
      <c r="F22" s="47">
        <f>Spisak!G17</f>
        <v>0</v>
      </c>
      <c r="G22" s="47">
        <f>Spisak!H17</f>
        <v>0</v>
      </c>
      <c r="H22" s="47">
        <f>Spisak!I17</f>
        <v>0</v>
      </c>
      <c r="I22" s="47">
        <f>Spisak!J17</f>
        <v>0</v>
      </c>
      <c r="J22" s="47">
        <f>Spisak!T17</f>
        <v>0</v>
      </c>
      <c r="K22" s="47">
        <f>Spisak!U17</f>
        <v>0</v>
      </c>
      <c r="L22" s="47">
        <f>Spisak!V17</f>
        <v>0</v>
      </c>
      <c r="M22" s="47">
        <f>Spisak!Q17</f>
        <v>0</v>
      </c>
      <c r="N22" s="47">
        <f>Spisak!R17</f>
        <v>0</v>
      </c>
      <c r="O22" s="47">
        <f>Spisak!Y17</f>
        <v>0</v>
      </c>
      <c r="P22" s="47">
        <f>Spisak!Z17</f>
        <v>0</v>
      </c>
    </row>
    <row r="23" spans="1:16" ht="12.9" customHeight="1" x14ac:dyDescent="0.25">
      <c r="A23" s="49">
        <f>Spisak!B18</f>
        <v>0</v>
      </c>
      <c r="B23" s="48">
        <f>Spisak!C18</f>
        <v>0</v>
      </c>
      <c r="C23" s="47">
        <f>Spisak!D18</f>
        <v>0</v>
      </c>
      <c r="D23" s="47">
        <f>Spisak!E18</f>
        <v>0</v>
      </c>
      <c r="E23" s="47">
        <f>Spisak!F18</f>
        <v>0</v>
      </c>
      <c r="F23" s="47">
        <f>Spisak!G18</f>
        <v>0</v>
      </c>
      <c r="G23" s="47">
        <f>Spisak!H18</f>
        <v>0</v>
      </c>
      <c r="H23" s="47">
        <f>Spisak!I18</f>
        <v>0</v>
      </c>
      <c r="I23" s="47">
        <f>Spisak!J18</f>
        <v>0</v>
      </c>
      <c r="J23" s="47">
        <f>Spisak!T18</f>
        <v>0</v>
      </c>
      <c r="K23" s="47">
        <f>Spisak!U18</f>
        <v>0</v>
      </c>
      <c r="L23" s="47">
        <f>Spisak!V18</f>
        <v>0</v>
      </c>
      <c r="M23" s="47">
        <f>Spisak!Q18</f>
        <v>0</v>
      </c>
      <c r="N23" s="47">
        <f>Spisak!R18</f>
        <v>0</v>
      </c>
      <c r="O23" s="47">
        <f>Spisak!Y18</f>
        <v>0</v>
      </c>
      <c r="P23" s="47">
        <f>Spisak!Z18</f>
        <v>0</v>
      </c>
    </row>
    <row r="24" spans="1:16" ht="12.9" customHeight="1" x14ac:dyDescent="0.25">
      <c r="A24" s="49">
        <f>Spisak!B19</f>
        <v>0</v>
      </c>
      <c r="B24" s="48">
        <f>Spisak!C19</f>
        <v>0</v>
      </c>
      <c r="C24" s="47">
        <f>Spisak!D19</f>
        <v>0</v>
      </c>
      <c r="D24" s="47">
        <f>Spisak!E19</f>
        <v>0</v>
      </c>
      <c r="E24" s="47">
        <f>Spisak!F19</f>
        <v>0</v>
      </c>
      <c r="F24" s="47">
        <f>Spisak!G19</f>
        <v>0</v>
      </c>
      <c r="G24" s="47">
        <f>Spisak!H19</f>
        <v>0</v>
      </c>
      <c r="H24" s="47">
        <f>Spisak!I19</f>
        <v>0</v>
      </c>
      <c r="I24" s="47">
        <f>Spisak!J19</f>
        <v>0</v>
      </c>
      <c r="J24" s="47">
        <f>Spisak!T19</f>
        <v>0</v>
      </c>
      <c r="K24" s="47">
        <f>Spisak!U19</f>
        <v>0</v>
      </c>
      <c r="L24" s="47">
        <f>Spisak!V19</f>
        <v>0</v>
      </c>
      <c r="M24" s="47">
        <f>Spisak!Q19</f>
        <v>0</v>
      </c>
      <c r="N24" s="47">
        <f>Spisak!R19</f>
        <v>0</v>
      </c>
      <c r="O24" s="47">
        <f>Spisak!Y19</f>
        <v>0</v>
      </c>
      <c r="P24" s="47">
        <f>Spisak!Z19</f>
        <v>0</v>
      </c>
    </row>
    <row r="26" spans="1:16" x14ac:dyDescent="0.25">
      <c r="P26" s="41" t="s">
        <v>87</v>
      </c>
    </row>
    <row r="29" spans="1:16" x14ac:dyDescent="0.25">
      <c r="O29" s="42"/>
      <c r="P29" s="42"/>
    </row>
    <row r="31" spans="1:16" x14ac:dyDescent="0.25">
      <c r="P31" s="41" t="str">
        <f>Parametri!C15</f>
        <v>Prof. dr Svjetlana Terzić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31"/>
  <sheetViews>
    <sheetView workbookViewId="0">
      <selection activeCell="E1" sqref="E1"/>
    </sheetView>
  </sheetViews>
  <sheetFormatPr defaultRowHeight="13.2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</cols>
  <sheetData>
    <row r="1" spans="1:7" ht="20.100000000000001" customHeight="1" x14ac:dyDescent="0.25">
      <c r="A1" s="116" t="str">
        <f>CONCATENATE("OBRAZAC ZA ZAKLJUČNE OCJENE, STUDIJSKE ", Parametri!C6," ",Parametri!C7," ","semestar")</f>
        <v>OBRAZAC ZA ZAKLJUČNE OCJENE, STUDIJSKE 2021/2022 ljetnji semestar</v>
      </c>
      <c r="B1" s="117"/>
      <c r="C1" s="117"/>
      <c r="D1" s="117"/>
      <c r="E1" s="117"/>
      <c r="F1" s="117"/>
      <c r="G1" s="118"/>
    </row>
    <row r="2" spans="1:7" ht="20.100000000000001" customHeight="1" x14ac:dyDescent="0.25">
      <c r="A2" s="119" t="str">
        <f xml:space="preserve"> CONCATENATE("STUDIJSKI PROGRAM: ", Parametri!C4)</f>
        <v>STUDIJSKI PROGRAM: MATEMATIKA I RAČUNARSKE NAUKE</v>
      </c>
      <c r="B2" s="108"/>
      <c r="C2" s="108"/>
      <c r="D2" s="108"/>
      <c r="E2" s="108"/>
      <c r="F2" s="108"/>
      <c r="G2" s="120"/>
    </row>
    <row r="3" spans="1:7" ht="30" customHeight="1" x14ac:dyDescent="0.25">
      <c r="A3" s="119" t="s">
        <v>71</v>
      </c>
      <c r="B3" s="108"/>
      <c r="C3" s="108"/>
      <c r="D3" s="110" t="str">
        <f>CONCATENATE("NASTAVNIK: ",Parametri!C15)</f>
        <v>NASTAVNIK: Prof. dr Svjetlana Terzić</v>
      </c>
      <c r="E3" s="110"/>
      <c r="F3" s="110"/>
      <c r="G3" s="121"/>
    </row>
    <row r="4" spans="1:7" ht="30" customHeight="1" thickBot="1" x14ac:dyDescent="0.3">
      <c r="A4" s="122" t="str">
        <f xml:space="preserve"> CONCATENATE("PREDMET: ", Parametri!C2)</f>
        <v>PREDMET: GEOMETRIJA RAVNI I PROSTORA</v>
      </c>
      <c r="B4" s="123"/>
      <c r="C4" s="123"/>
      <c r="D4" s="123" t="str">
        <f>CONCATENATE("Broj ECTS kredita: ",Parametri!C9)</f>
        <v>Broj ECTS kredita: 4</v>
      </c>
      <c r="E4" s="123"/>
      <c r="F4" s="123"/>
      <c r="G4" s="124"/>
    </row>
    <row r="6" spans="1:7" ht="20.100000000000001" customHeight="1" x14ac:dyDescent="0.25">
      <c r="A6" s="112" t="s">
        <v>8</v>
      </c>
      <c r="B6" s="112" t="s">
        <v>88</v>
      </c>
      <c r="C6" s="112" t="s">
        <v>73</v>
      </c>
      <c r="D6" s="113" t="s">
        <v>89</v>
      </c>
      <c r="E6" s="113"/>
      <c r="F6" s="113"/>
      <c r="G6" s="112" t="s">
        <v>91</v>
      </c>
    </row>
    <row r="7" spans="1:7" ht="30" customHeight="1" x14ac:dyDescent="0.25">
      <c r="A7" s="112"/>
      <c r="B7" s="112"/>
      <c r="C7" s="112"/>
      <c r="D7" s="56" t="s">
        <v>48</v>
      </c>
      <c r="E7" s="56" t="s">
        <v>90</v>
      </c>
      <c r="F7" s="56" t="s">
        <v>31</v>
      </c>
      <c r="G7" s="112"/>
    </row>
    <row r="8" spans="1:7" ht="12.9" customHeight="1" x14ac:dyDescent="0.25">
      <c r="A8" s="67">
        <v>1</v>
      </c>
      <c r="B8" s="49" t="str">
        <f>Spisak!B3</f>
        <v>3/2020</v>
      </c>
      <c r="C8" s="48" t="str">
        <f>Spisak!C3</f>
        <v>Perović Helena</v>
      </c>
      <c r="D8" s="47">
        <f>Spisak!W3</f>
        <v>48</v>
      </c>
      <c r="E8" s="47" t="str">
        <f>Spisak!X3</f>
        <v/>
      </c>
      <c r="F8" s="47">
        <f>Spisak!Y3</f>
        <v>48</v>
      </c>
      <c r="G8" s="47" t="str">
        <f>Spisak!Z3</f>
        <v/>
      </c>
    </row>
    <row r="9" spans="1:7" ht="12.9" customHeight="1" x14ac:dyDescent="0.25">
      <c r="A9" s="67">
        <v>2</v>
      </c>
      <c r="B9" s="49" t="str">
        <f>Spisak!B4</f>
        <v>21/2020</v>
      </c>
      <c r="C9" s="48" t="str">
        <f>Spisak!C4</f>
        <v>Uskoković Milica</v>
      </c>
      <c r="D9" s="47">
        <f>Spisak!W4</f>
        <v>24</v>
      </c>
      <c r="E9" s="47" t="str">
        <f>Spisak!X4</f>
        <v/>
      </c>
      <c r="F9" s="47">
        <f>Spisak!Y4</f>
        <v>24</v>
      </c>
      <c r="G9" s="47" t="str">
        <f>Spisak!Z4</f>
        <v/>
      </c>
    </row>
    <row r="10" spans="1:7" ht="12.9" customHeight="1" x14ac:dyDescent="0.25">
      <c r="A10" s="67">
        <v>3</v>
      </c>
      <c r="B10" s="49" t="str">
        <f>Spisak!B5</f>
        <v>23/2020</v>
      </c>
      <c r="C10" s="48" t="str">
        <f>Spisak!C5</f>
        <v>Kovačević Nemanja</v>
      </c>
      <c r="D10" s="47">
        <f>Spisak!W5</f>
        <v>0</v>
      </c>
      <c r="E10" s="47" t="str">
        <f>Spisak!X5</f>
        <v/>
      </c>
      <c r="F10" s="47">
        <f>Spisak!Y5</f>
        <v>0</v>
      </c>
      <c r="G10" s="47" t="str">
        <f>Spisak!Z5</f>
        <v/>
      </c>
    </row>
    <row r="11" spans="1:7" ht="12.9" customHeight="1" x14ac:dyDescent="0.25">
      <c r="A11" s="67">
        <v>4</v>
      </c>
      <c r="B11" s="49" t="str">
        <f>Spisak!B6</f>
        <v>13/2019</v>
      </c>
      <c r="C11" s="48" t="str">
        <f>Spisak!C6</f>
        <v>Gogić Marko</v>
      </c>
      <c r="D11" s="47">
        <f>Spisak!W6</f>
        <v>22.5</v>
      </c>
      <c r="E11" s="47" t="str">
        <f>Spisak!X6</f>
        <v/>
      </c>
      <c r="F11" s="47">
        <f>Spisak!Y6</f>
        <v>22.5</v>
      </c>
      <c r="G11" s="47" t="str">
        <f>Spisak!Z6</f>
        <v/>
      </c>
    </row>
    <row r="12" spans="1:7" ht="12.9" customHeight="1" x14ac:dyDescent="0.25">
      <c r="A12" s="67">
        <v>5</v>
      </c>
      <c r="B12" s="49" t="str">
        <f>Spisak!B7</f>
        <v>1/2018</v>
      </c>
      <c r="C12" s="48" t="str">
        <f>Spisak!C7</f>
        <v>Zečević Anđela</v>
      </c>
      <c r="D12" s="47">
        <f>Spisak!W7</f>
        <v>27</v>
      </c>
      <c r="E12" s="47" t="str">
        <f>Spisak!X7</f>
        <v/>
      </c>
      <c r="F12" s="47">
        <f>Spisak!Y7</f>
        <v>27</v>
      </c>
      <c r="G12" s="47" t="str">
        <f>Spisak!Z7</f>
        <v/>
      </c>
    </row>
    <row r="13" spans="1:7" ht="12.9" customHeight="1" x14ac:dyDescent="0.25">
      <c r="A13" s="67">
        <v>6</v>
      </c>
      <c r="B13" s="49" t="str">
        <f>Spisak!B8</f>
        <v>4/2017</v>
      </c>
      <c r="C13" s="48" t="str">
        <f>Spisak!C8</f>
        <v>Ostojić Anja</v>
      </c>
      <c r="D13" s="47">
        <f>Spisak!W8</f>
        <v>0</v>
      </c>
      <c r="E13" s="47" t="str">
        <f>Spisak!X8</f>
        <v/>
      </c>
      <c r="F13" s="47">
        <f>Spisak!Y8</f>
        <v>0</v>
      </c>
      <c r="G13" s="47" t="str">
        <f>Spisak!Z8</f>
        <v/>
      </c>
    </row>
    <row r="14" spans="1:7" ht="12.9" customHeight="1" x14ac:dyDescent="0.25">
      <c r="A14" s="67">
        <v>7</v>
      </c>
      <c r="B14" s="49" t="str">
        <f>Spisak!B9</f>
        <v>5/2017</v>
      </c>
      <c r="C14" s="48" t="str">
        <f>Spisak!C9</f>
        <v>Junčaj Marina</v>
      </c>
      <c r="D14" s="47">
        <f>Spisak!W9</f>
        <v>21.5</v>
      </c>
      <c r="E14" s="47" t="str">
        <f>Spisak!X9</f>
        <v/>
      </c>
      <c r="F14" s="47">
        <f>Spisak!Y9</f>
        <v>21.5</v>
      </c>
      <c r="G14" s="47" t="str">
        <f>Spisak!Z9</f>
        <v/>
      </c>
    </row>
    <row r="15" spans="1:7" ht="12.9" customHeight="1" x14ac:dyDescent="0.25">
      <c r="A15" s="67">
        <v>8</v>
      </c>
      <c r="B15" s="49" t="str">
        <f>Spisak!B10</f>
        <v>25/2016</v>
      </c>
      <c r="C15" s="48" t="str">
        <f>Spisak!C10</f>
        <v>Popović Miloš</v>
      </c>
      <c r="D15" s="47">
        <f>Spisak!W10</f>
        <v>0</v>
      </c>
      <c r="E15" s="47" t="str">
        <f>Spisak!X10</f>
        <v/>
      </c>
      <c r="F15" s="47">
        <f>Spisak!Y10</f>
        <v>0</v>
      </c>
      <c r="G15" s="47" t="str">
        <f>Spisak!Z10</f>
        <v/>
      </c>
    </row>
    <row r="16" spans="1:7" ht="12.9" customHeight="1" x14ac:dyDescent="0.25">
      <c r="A16" s="67">
        <v>9</v>
      </c>
      <c r="B16" s="49" t="str">
        <f>Spisak!B11</f>
        <v>704/2016</v>
      </c>
      <c r="C16" s="48" t="str">
        <f>Spisak!C11</f>
        <v>Obradović Milica</v>
      </c>
      <c r="D16" s="47">
        <f>Spisak!W11</f>
        <v>0</v>
      </c>
      <c r="E16" s="47" t="str">
        <f>Spisak!X11</f>
        <v/>
      </c>
      <c r="F16" s="47">
        <f>Spisak!Y11</f>
        <v>0</v>
      </c>
      <c r="G16" s="47" t="str">
        <f>Spisak!Z11</f>
        <v/>
      </c>
    </row>
    <row r="17" spans="1:7" ht="12.9" customHeight="1" x14ac:dyDescent="0.25">
      <c r="A17" s="67">
        <v>10</v>
      </c>
      <c r="B17" s="49" t="str">
        <f>Spisak!B12</f>
        <v>12/2013</v>
      </c>
      <c r="C17" s="48" t="str">
        <f>Spisak!C12</f>
        <v>Popović Olivera</v>
      </c>
      <c r="D17" s="47">
        <f>Spisak!W12</f>
        <v>0</v>
      </c>
      <c r="E17" s="47" t="str">
        <f>Spisak!X12</f>
        <v/>
      </c>
      <c r="F17" s="47">
        <f>Spisak!Y12</f>
        <v>0</v>
      </c>
      <c r="G17" s="47" t="str">
        <f>Spisak!Z12</f>
        <v/>
      </c>
    </row>
    <row r="18" spans="1:7" ht="12.9" customHeight="1" x14ac:dyDescent="0.25">
      <c r="A18" s="67">
        <v>11</v>
      </c>
      <c r="B18" s="49">
        <f>Spisak!B13</f>
        <v>0</v>
      </c>
      <c r="C18" s="48">
        <f>Spisak!C13</f>
        <v>0</v>
      </c>
      <c r="D18" s="47">
        <f>Spisak!W13</f>
        <v>0</v>
      </c>
      <c r="E18" s="47">
        <f>Spisak!X13</f>
        <v>0</v>
      </c>
      <c r="F18" s="47">
        <f>Spisak!Y13</f>
        <v>0</v>
      </c>
      <c r="G18" s="47">
        <f>Spisak!Z13</f>
        <v>0</v>
      </c>
    </row>
    <row r="19" spans="1:7" ht="12.9" customHeight="1" x14ac:dyDescent="0.25">
      <c r="A19" s="67">
        <v>12</v>
      </c>
      <c r="B19" s="49">
        <f>Spisak!B14</f>
        <v>0</v>
      </c>
      <c r="C19" s="48">
        <f>Spisak!C14</f>
        <v>0</v>
      </c>
      <c r="D19" s="47">
        <f>Spisak!W14</f>
        <v>0</v>
      </c>
      <c r="E19" s="47">
        <f>Spisak!X14</f>
        <v>0</v>
      </c>
      <c r="F19" s="47">
        <f>Spisak!Y14</f>
        <v>0</v>
      </c>
      <c r="G19" s="47">
        <f>Spisak!Z14</f>
        <v>0</v>
      </c>
    </row>
    <row r="20" spans="1:7" ht="12.9" customHeight="1" x14ac:dyDescent="0.25">
      <c r="A20" s="67">
        <v>13</v>
      </c>
      <c r="B20" s="49">
        <f>Spisak!B15</f>
        <v>0</v>
      </c>
      <c r="C20" s="48">
        <f>Spisak!C15</f>
        <v>0</v>
      </c>
      <c r="D20" s="47">
        <f>Spisak!W15</f>
        <v>0</v>
      </c>
      <c r="E20" s="47">
        <f>Spisak!X15</f>
        <v>0</v>
      </c>
      <c r="F20" s="47">
        <f>Spisak!Y15</f>
        <v>0</v>
      </c>
      <c r="G20" s="47">
        <f>Spisak!Z15</f>
        <v>0</v>
      </c>
    </row>
    <row r="21" spans="1:7" ht="12.9" customHeight="1" x14ac:dyDescent="0.25">
      <c r="A21" s="67">
        <v>14</v>
      </c>
      <c r="B21" s="49">
        <f>Spisak!B16</f>
        <v>0</v>
      </c>
      <c r="C21" s="48">
        <f>Spisak!C16</f>
        <v>0</v>
      </c>
      <c r="D21" s="47">
        <f>Spisak!W16</f>
        <v>0</v>
      </c>
      <c r="E21" s="47">
        <f>Spisak!X16</f>
        <v>0</v>
      </c>
      <c r="F21" s="47">
        <f>Spisak!Y16</f>
        <v>0</v>
      </c>
      <c r="G21" s="47">
        <f>Spisak!Z16</f>
        <v>0</v>
      </c>
    </row>
    <row r="22" spans="1:7" ht="12.9" customHeight="1" x14ac:dyDescent="0.25">
      <c r="A22" s="67">
        <v>15</v>
      </c>
      <c r="B22" s="49">
        <f>Spisak!B17</f>
        <v>0</v>
      </c>
      <c r="C22" s="48">
        <f>Spisak!C17</f>
        <v>0</v>
      </c>
      <c r="D22" s="47">
        <f>Spisak!W17</f>
        <v>0</v>
      </c>
      <c r="E22" s="47">
        <f>Spisak!X17</f>
        <v>0</v>
      </c>
      <c r="F22" s="47">
        <f>Spisak!Y17</f>
        <v>0</v>
      </c>
      <c r="G22" s="47">
        <f>Spisak!Z17</f>
        <v>0</v>
      </c>
    </row>
    <row r="23" spans="1:7" ht="12.9" customHeight="1" x14ac:dyDescent="0.25">
      <c r="A23" s="67">
        <v>16</v>
      </c>
      <c r="B23" s="49">
        <f>Spisak!B18</f>
        <v>0</v>
      </c>
      <c r="C23" s="48">
        <f>Spisak!C18</f>
        <v>0</v>
      </c>
      <c r="D23" s="47">
        <f>Spisak!W18</f>
        <v>0</v>
      </c>
      <c r="E23" s="47">
        <f>Spisak!X18</f>
        <v>0</v>
      </c>
      <c r="F23" s="47">
        <f>Spisak!Y18</f>
        <v>0</v>
      </c>
      <c r="G23" s="47">
        <f>Spisak!Z18</f>
        <v>0</v>
      </c>
    </row>
    <row r="24" spans="1:7" ht="12.9" customHeight="1" x14ac:dyDescent="0.25">
      <c r="A24" s="67">
        <v>17</v>
      </c>
      <c r="B24" s="49">
        <f>Spisak!B19</f>
        <v>0</v>
      </c>
      <c r="C24" s="48">
        <f>Spisak!C19</f>
        <v>0</v>
      </c>
      <c r="D24" s="47">
        <f>Spisak!W19</f>
        <v>0</v>
      </c>
      <c r="E24" s="47">
        <f>Spisak!X19</f>
        <v>0</v>
      </c>
      <c r="F24" s="47">
        <f>Spisak!Y19</f>
        <v>0</v>
      </c>
      <c r="G24" s="47">
        <f>Spisak!Z19</f>
        <v>0</v>
      </c>
    </row>
    <row r="26" spans="1:7" x14ac:dyDescent="0.25">
      <c r="A26" s="114" t="s">
        <v>95</v>
      </c>
      <c r="B26" s="115"/>
      <c r="C26" s="115"/>
      <c r="G26" s="41" t="s">
        <v>9</v>
      </c>
    </row>
    <row r="29" spans="1:7" x14ac:dyDescent="0.25">
      <c r="F29" s="42"/>
      <c r="G29" s="42"/>
    </row>
    <row r="31" spans="1:7" x14ac:dyDescent="0.25">
      <c r="G31" s="41" t="str">
        <f>Parametri!C18</f>
        <v>Prof. dr Miljan Bigović</v>
      </c>
    </row>
  </sheetData>
  <mergeCells count="12">
    <mergeCell ref="A26:C26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E1" sqref="E1"/>
    </sheetView>
  </sheetViews>
  <sheetFormatPr defaultRowHeight="13.2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40" t="s">
        <v>54</v>
      </c>
    </row>
    <row r="2" spans="1:19" ht="17.100000000000001" customHeight="1" x14ac:dyDescent="0.25">
      <c r="A2" s="40" t="str">
        <f>Parametri!C20</f>
        <v>Prirodno-matematički fakultet</v>
      </c>
    </row>
    <row r="3" spans="1:19" ht="17.100000000000001" customHeight="1" x14ac:dyDescent="0.25">
      <c r="A3" s="40" t="s">
        <v>96</v>
      </c>
    </row>
    <row r="4" spans="1:19" ht="17.100000000000001" customHeight="1" x14ac:dyDescent="0.25">
      <c r="A4" s="40" t="str">
        <f xml:space="preserve"> CONCATENATE("STUDIJSKI PROGRAM: ", Parametri!C4)</f>
        <v>STUDIJSKI PROGRAM: MATEMATIKA I RAČUNARSKE NAUKE</v>
      </c>
      <c r="B4" s="50"/>
      <c r="C4" s="50"/>
    </row>
    <row r="5" spans="1:19" ht="17.100000000000001" customHeight="1" x14ac:dyDescent="0.25">
      <c r="A5" s="40" t="str">
        <f>CONCATENATE("Godina: ",Parametri!C6)</f>
        <v>Godina: 2021/2022</v>
      </c>
      <c r="B5" s="50"/>
    </row>
    <row r="6" spans="1:19" ht="17.100000000000001" customHeight="1" x14ac:dyDescent="0.25">
      <c r="A6" s="40" t="s">
        <v>97</v>
      </c>
    </row>
    <row r="8" spans="1:19" ht="20.100000000000001" customHeight="1" x14ac:dyDescent="0.25">
      <c r="A8" s="125" t="s">
        <v>55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ht="20.100000000000001" customHeight="1" x14ac:dyDescent="0.25">
      <c r="A9" s="126" t="s">
        <v>56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ht="20.100000000000001" customHeight="1" x14ac:dyDescent="0.25">
      <c r="A10" s="126" t="str">
        <f>CONCATENATE("po završetku ",IF(Parametri!C7="zimski","zimskog","ljetnjeg"), " semestra studijske ", Parametri!C6," godine")</f>
        <v>po završetku ljetnjeg semestra studijske 2021/2022 godine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ht="13.8" thickBot="1" x14ac:dyDescent="0.3"/>
    <row r="12" spans="1:19" ht="30" customHeight="1" x14ac:dyDescent="0.25">
      <c r="A12" s="127" t="s">
        <v>57</v>
      </c>
      <c r="B12" s="130" t="s">
        <v>58</v>
      </c>
      <c r="C12" s="130" t="s">
        <v>59</v>
      </c>
      <c r="D12" s="133" t="s">
        <v>60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133" t="s">
        <v>68</v>
      </c>
      <c r="Q12" s="134"/>
      <c r="R12" s="134"/>
      <c r="S12" s="138"/>
    </row>
    <row r="13" spans="1:19" ht="13.2" customHeight="1" x14ac:dyDescent="0.25">
      <c r="A13" s="128"/>
      <c r="B13" s="131"/>
      <c r="C13" s="131"/>
      <c r="D13" s="136" t="s">
        <v>61</v>
      </c>
      <c r="E13" s="137"/>
      <c r="F13" s="136" t="s">
        <v>62</v>
      </c>
      <c r="G13" s="137"/>
      <c r="H13" s="136" t="s">
        <v>63</v>
      </c>
      <c r="I13" s="137"/>
      <c r="J13" s="136" t="s">
        <v>64</v>
      </c>
      <c r="K13" s="137"/>
      <c r="L13" s="136" t="s">
        <v>65</v>
      </c>
      <c r="M13" s="137"/>
      <c r="N13" s="136" t="s">
        <v>66</v>
      </c>
      <c r="O13" s="137"/>
      <c r="P13" s="136" t="s">
        <v>69</v>
      </c>
      <c r="Q13" s="137"/>
      <c r="R13" s="136" t="s">
        <v>70</v>
      </c>
      <c r="S13" s="139"/>
    </row>
    <row r="14" spans="1:19" ht="13.8" thickBot="1" x14ac:dyDescent="0.3">
      <c r="A14" s="129"/>
      <c r="B14" s="132"/>
      <c r="C14" s="132"/>
      <c r="D14" s="57" t="s">
        <v>57</v>
      </c>
      <c r="E14" s="57" t="s">
        <v>67</v>
      </c>
      <c r="F14" s="57" t="s">
        <v>57</v>
      </c>
      <c r="G14" s="57" t="s">
        <v>67</v>
      </c>
      <c r="H14" s="57" t="s">
        <v>57</v>
      </c>
      <c r="I14" s="57" t="s">
        <v>67</v>
      </c>
      <c r="J14" s="57" t="s">
        <v>57</v>
      </c>
      <c r="K14" s="57" t="s">
        <v>67</v>
      </c>
      <c r="L14" s="57" t="s">
        <v>57</v>
      </c>
      <c r="M14" s="57" t="s">
        <v>67</v>
      </c>
      <c r="N14" s="57" t="s">
        <v>57</v>
      </c>
      <c r="O14" s="57" t="s">
        <v>67</v>
      </c>
      <c r="P14" s="57" t="s">
        <v>57</v>
      </c>
      <c r="Q14" s="57" t="s">
        <v>67</v>
      </c>
      <c r="R14" s="57" t="s">
        <v>57</v>
      </c>
      <c r="S14" s="58" t="s">
        <v>67</v>
      </c>
    </row>
    <row r="15" spans="1:19" ht="30" customHeight="1" thickBot="1" x14ac:dyDescent="0.3">
      <c r="A15" s="43">
        <v>1</v>
      </c>
      <c r="B15" s="44" t="str">
        <f>Parametri!C2</f>
        <v>GEOMETRIJA RAVNI I PROSTORA</v>
      </c>
      <c r="C15" s="44">
        <f>SUM(D15,F15,H15,J15,L15,N15)</f>
        <v>0</v>
      </c>
      <c r="D15" s="44">
        <f>COUNTIF(Spisak!Z3:Z174, "=A")</f>
        <v>0</v>
      </c>
      <c r="E15" s="44" t="e">
        <f>ROUND(100*D15/C15,1)</f>
        <v>#DIV/0!</v>
      </c>
      <c r="F15" s="44">
        <f>COUNTIF(Spisak!Z3:Z174, "=B")</f>
        <v>0</v>
      </c>
      <c r="G15" s="44" t="e">
        <f>ROUND(100*F15/C15,1)</f>
        <v>#DIV/0!</v>
      </c>
      <c r="H15" s="44">
        <f>COUNTIF(Spisak!Z3:Z174, "=C")</f>
        <v>0</v>
      </c>
      <c r="I15" s="44" t="e">
        <f>ROUND(100*H15/C15,1)</f>
        <v>#DIV/0!</v>
      </c>
      <c r="J15" s="44">
        <f>COUNTIF(Spisak!Z3:Z174, "=D")</f>
        <v>0</v>
      </c>
      <c r="K15" s="44" t="e">
        <f>ROUND(100*J15/C15,1)</f>
        <v>#DIV/0!</v>
      </c>
      <c r="L15" s="44">
        <f>COUNTIF(Spisak!Z3:Z174, "=E")</f>
        <v>0</v>
      </c>
      <c r="M15" s="44" t="e">
        <f>ROUND(100*L15/C15,1)</f>
        <v>#DIV/0!</v>
      </c>
      <c r="N15" s="44">
        <f>COUNTIF(Spisak!Z3:Z174, "=F")</f>
        <v>0</v>
      </c>
      <c r="O15" s="44" t="e">
        <f>MAX(0,100-E15-G15-I15-K15-M15)</f>
        <v>#DIV/0!</v>
      </c>
      <c r="P15" s="44">
        <f>SUM(D15,F15,H15,J15,L15)</f>
        <v>0</v>
      </c>
      <c r="Q15" s="44" t="e">
        <f>ROUND(100*P15/C15,1)</f>
        <v>#DIV/0!</v>
      </c>
      <c r="R15" s="44">
        <f>N15</f>
        <v>0</v>
      </c>
      <c r="S15" s="45" t="e">
        <f>O15</f>
        <v>#DIV/0!</v>
      </c>
    </row>
    <row r="19" spans="16:19" x14ac:dyDescent="0.25">
      <c r="P19" s="42"/>
      <c r="Q19" s="42"/>
      <c r="R19" s="42"/>
      <c r="S19" s="42"/>
    </row>
    <row r="20" spans="16:19" x14ac:dyDescent="0.25">
      <c r="S20" s="51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2022-02-17T12:17:56Z</cp:lastPrinted>
  <dcterms:created xsi:type="dcterms:W3CDTF">1999-11-01T09:35:38Z</dcterms:created>
  <dcterms:modified xsi:type="dcterms:W3CDTF">2022-05-30T13:02:24Z</dcterms:modified>
</cp:coreProperties>
</file>